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<sst xmlns="http://schemas.openxmlformats.org/spreadsheetml/2006/main" count="189" uniqueCount="106">
  <si>
    <t>订单号</t>
  </si>
  <si>
    <t>发单号</t>
  </si>
  <si>
    <t>第三方订单号</t>
  </si>
  <si>
    <t>confirmno</t>
  </si>
  <si>
    <t>订单类型</t>
  </si>
  <si>
    <t>渠道</t>
  </si>
  <si>
    <t>分销渠道</t>
  </si>
  <si>
    <t>业务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</si>
  <si>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</si>
  <si>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</si>
  <si>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</si>
  <si>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</si>
  <si>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</si>
  <si>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</si>
  <si>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</si>
  <si>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总金额</t>
  </si>
  <si>
    <t>CPS</t>
  </si>
  <si>
    <t>应收</t>
  </si>
  <si>
    <t>采购价</t>
  </si>
  <si>
    <t>采购渠道</t>
  </si>
  <si>
    <t>入住人</t>
  </si>
  <si>
    <t>订单状态</t>
  </si>
  <si>
    <t>发单状态</t>
  </si>
  <si>
    <t>结算状态</t>
  </si>
  <si>
    <t>流水号</t>
  </si>
  <si>
    <t>预订日期</t>
  </si>
  <si>
    <t>最后更新日期</t>
  </si>
  <si>
    <t>当前处理人</t>
  </si>
  <si>
    <t>开票类型</t>
  </si>
  <si>
    <t>供应商开票金额</t>
  </si>
  <si>
    <t>携程开票金额</t>
  </si>
  <si>
    <t>礼品卡金额</t>
  </si>
  <si>
    <t xml:space="preserve">	14141028899</t>
  </si>
  <si>
    <t xml:space="preserve">	</t>
  </si>
  <si>
    <t>正常</t>
  </si>
  <si>
    <t>Ctrip</t>
  </si>
  <si>
    <t>B2B</t>
  </si>
  <si>
    <t>[三亚]三亚福朋喜来登酒店(66671824)</t>
  </si>
  <si>
    <t>180度豪华海景大床房(提前1天预订)(至少连住2晚及以上)&lt;今日特价 &gt;&lt;双人入住&gt;&lt;双早&gt;&lt; DLTZ &gt;</t>
  </si>
  <si>
    <t>马彪,胡璇</t>
  </si>
  <si>
    <t>新订 已接受</t>
  </si>
  <si>
    <t>未发单</t>
  </si>
  <si>
    <t>CA1374420210127</t>
  </si>
  <si>
    <t>携程开票</t>
  </si>
  <si>
    <t xml:space="preserve">	14259512699</t>
  </si>
  <si>
    <t>[三亚]三亚凤凰岛度假酒店(62565138)</t>
  </si>
  <si>
    <t>超级海景行政房&lt;双人入住&gt;(提前1天预订)&lt;双早&gt;</t>
  </si>
  <si>
    <t>熊孝梅</t>
  </si>
  <si>
    <t xml:space="preserve">	14275875004</t>
  </si>
  <si>
    <t>[东莞]东莞稻香喜舍酒店(68505733)</t>
  </si>
  <si>
    <t>标准单人房&lt;双人入住&gt;&lt;无早&gt;&lt;今日特价 &gt;&lt;大床&gt;</t>
  </si>
  <si>
    <t>李欣</t>
  </si>
  <si>
    <t xml:space="preserve">	14277012046</t>
  </si>
  <si>
    <t xml:space="preserve">	210110006</t>
  </si>
  <si>
    <t>[梅州]梅州麓湖山酒店(62503407)</t>
  </si>
  <si>
    <t>公寓标准大床房&lt;双人入住&gt;&lt;今日特价 &gt;&lt;双早&gt;</t>
  </si>
  <si>
    <t>邓寰宇</t>
  </si>
  <si>
    <t>售中-OP</t>
  </si>
  <si>
    <t xml:space="preserve">	14277887141</t>
  </si>
  <si>
    <t>[上海]上海华美国际酒店(70850968)</t>
  </si>
  <si>
    <t>标准大床房&lt;双人入住&gt;&lt;无早&gt;</t>
  </si>
  <si>
    <t>肖依林</t>
  </si>
  <si>
    <t xml:space="preserve">	14278602093</t>
  </si>
  <si>
    <t>标准双床房&lt;双人入住&gt;&lt;无早&gt;</t>
  </si>
  <si>
    <t>李赤赤</t>
  </si>
  <si>
    <t xml:space="preserve">	14281061964</t>
  </si>
  <si>
    <t>[大理市]大理海湾国际酒店(70914791)</t>
  </si>
  <si>
    <t>山景商务大床房&lt;中宾&gt;&lt;双人入住&gt;&lt;双早&gt;&lt;大床&gt;</t>
  </si>
  <si>
    <t>李开院</t>
  </si>
  <si>
    <t>,</t>
  </si>
  <si>
    <t>A210127162216459</t>
  </si>
  <si>
    <t>合计8668元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</si>
  <si>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</si>
  <si>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</si>
  <si>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</si>
  <si>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</si>
  <si>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</si>
  <si>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</si>
  <si>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</si>
  <si>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</si>
  <si>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</si>
  <si>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大理海湾国际酒店</t>
  </si>
  <si>
    <t>2021-01-11</t>
  </si>
  <si>
    <t>2021-01-12</t>
  </si>
  <si>
    <t>RMB</t>
  </si>
  <si>
    <t>530.00</t>
  </si>
  <si>
    <t/>
  </si>
  <si>
    <t>2021/1/11 19:17:52</t>
  </si>
  <si>
    <t>上海华美国际酒店</t>
  </si>
  <si>
    <t>163.00</t>
  </si>
  <si>
    <t>95010</t>
  </si>
  <si>
    <t>2021/1/11 9:29:31</t>
  </si>
  <si>
    <t>梅州麓湖山酒店</t>
  </si>
  <si>
    <t>260.00</t>
  </si>
  <si>
    <t>2021/1/10 21:08:58</t>
  </si>
  <si>
    <t>东莞稻香喜舍酒店</t>
  </si>
  <si>
    <t>340.00</t>
  </si>
  <si>
    <t>2021/1/10 17:31:16</t>
  </si>
  <si>
    <t>三亚凤凰岛度假酒店</t>
  </si>
  <si>
    <t>2021-01-08</t>
  </si>
  <si>
    <t>4512.00</t>
  </si>
  <si>
    <t>2021/1/7 11:38:17</t>
  </si>
  <si>
    <t>三亚福朋喜来登酒店</t>
  </si>
  <si>
    <t>2700.00</t>
  </si>
  <si>
    <t>马彪</t>
  </si>
  <si>
    <t>2020/12/17 23:07:01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</si>
</sst>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7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2" borderId="7" applyNumberFormat="0" applyAlignment="0" applyProtection="0">
      <alignment vertical="center"/>
    </xf>
    <xf numFmtId="0" fontId="8" fillId="2" borderId="4" applyNumberFormat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3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</row>
    <row r="2" s="4" customFormat="1" spans="1:32">
      <c r="A2" s="4" t="s">
        <v>32</v>
      </c>
      <c r="B2" s="4"/>
      <c r="C2" s="4" t="s">
        <v>33</v>
      </c>
      <c r="D2" s="4"/>
      <c r="E2" s="4" t="s">
        <v>34</v>
      </c>
      <c r="F2" s="4" t="s">
        <v>35</v>
      </c>
      <c r="G2" s="4"/>
      <c r="H2" s="4" t="s">
        <v>36</v>
      </c>
      <c r="I2" s="4" t="s">
        <v>37</v>
      </c>
      <c r="J2" s="4" t="s">
        <v>38</v>
      </c>
      <c r="K2" s="6">
        <v>44204</v>
      </c>
      <c r="L2" s="6">
        <v>44208</v>
      </c>
      <c r="M2" s="4">
        <v>1</v>
      </c>
      <c r="N2" s="4">
        <v>4</v>
      </c>
      <c r="O2" s="4">
        <v>4</v>
      </c>
      <c r="P2" s="4">
        <v>2700</v>
      </c>
      <c r="Q2" s="4">
        <v>0</v>
      </c>
      <c r="R2" s="4">
        <v>2700</v>
      </c>
      <c r="S2" s="4">
        <v>0</v>
      </c>
      <c r="T2" s="4"/>
      <c r="U2" s="4" t="s">
        <v>39</v>
      </c>
      <c r="V2" s="4" t="s">
        <v>40</v>
      </c>
      <c r="W2" s="4" t="s">
        <v>41</v>
      </c>
      <c r="X2" s="4" t="s">
        <v>42</v>
      </c>
      <c r="Y2" s="4"/>
      <c r="Z2" s="6">
        <v>44182</v>
      </c>
      <c r="AA2" s="6">
        <v>44208</v>
      </c>
      <c r="AB2" s="4"/>
      <c r="AC2" s="4" t="s">
        <v>43</v>
      </c>
      <c r="AD2" s="4">
        <v>2700</v>
      </c>
      <c r="AE2" s="4">
        <v>0</v>
      </c>
      <c r="AF2" s="4">
        <v>0</v>
      </c>
    </row>
    <row r="3" s="4" customFormat="1" spans="1:32">
      <c r="A3" s="4" t="s">
        <v>44</v>
      </c>
      <c r="B3" s="4"/>
      <c r="C3" s="4" t="s">
        <v>33</v>
      </c>
      <c r="D3" s="4"/>
      <c r="E3" s="4" t="s">
        <v>34</v>
      </c>
      <c r="F3" s="4" t="s">
        <v>35</v>
      </c>
      <c r="G3" s="4"/>
      <c r="H3" s="4" t="s">
        <v>36</v>
      </c>
      <c r="I3" s="4" t="s">
        <v>45</v>
      </c>
      <c r="J3" s="4" t="s">
        <v>46</v>
      </c>
      <c r="K3" s="6">
        <v>44204</v>
      </c>
      <c r="L3" s="6">
        <v>44208</v>
      </c>
      <c r="M3" s="4">
        <v>1</v>
      </c>
      <c r="N3" s="4">
        <v>4</v>
      </c>
      <c r="O3" s="4">
        <v>4</v>
      </c>
      <c r="P3" s="4">
        <v>4512</v>
      </c>
      <c r="Q3" s="4">
        <v>0</v>
      </c>
      <c r="R3" s="4">
        <v>4512</v>
      </c>
      <c r="S3" s="4">
        <v>0</v>
      </c>
      <c r="T3" s="4"/>
      <c r="U3" s="4" t="s">
        <v>47</v>
      </c>
      <c r="V3" s="4" t="s">
        <v>40</v>
      </c>
      <c r="W3" s="4" t="s">
        <v>41</v>
      </c>
      <c r="X3" s="4" t="s">
        <v>42</v>
      </c>
      <c r="Y3" s="4"/>
      <c r="Z3" s="6">
        <v>44203</v>
      </c>
      <c r="AA3" s="6">
        <v>44208</v>
      </c>
      <c r="AB3" s="4"/>
      <c r="AC3" s="4" t="s">
        <v>43</v>
      </c>
      <c r="AD3" s="4">
        <v>4512</v>
      </c>
      <c r="AE3" s="4">
        <v>0</v>
      </c>
      <c r="AF3" s="4">
        <v>0</v>
      </c>
    </row>
    <row r="4" s="4" customFormat="1" spans="1:32">
      <c r="A4" s="4" t="s">
        <v>48</v>
      </c>
      <c r="B4" s="4"/>
      <c r="C4" s="4" t="s">
        <v>33</v>
      </c>
      <c r="D4" s="4"/>
      <c r="E4" s="4" t="s">
        <v>34</v>
      </c>
      <c r="F4" s="4" t="s">
        <v>35</v>
      </c>
      <c r="G4" s="4"/>
      <c r="H4" s="4" t="s">
        <v>36</v>
      </c>
      <c r="I4" s="4" t="s">
        <v>49</v>
      </c>
      <c r="J4" s="4" t="s">
        <v>50</v>
      </c>
      <c r="K4" s="6">
        <v>44207</v>
      </c>
      <c r="L4" s="6">
        <v>44208</v>
      </c>
      <c r="M4" s="4">
        <v>1</v>
      </c>
      <c r="N4" s="4">
        <v>1</v>
      </c>
      <c r="O4" s="4">
        <v>1</v>
      </c>
      <c r="P4" s="4">
        <v>340</v>
      </c>
      <c r="Q4" s="4">
        <v>0</v>
      </c>
      <c r="R4" s="4">
        <v>340</v>
      </c>
      <c r="S4" s="4">
        <v>0</v>
      </c>
      <c r="T4" s="4"/>
      <c r="U4" s="4" t="s">
        <v>51</v>
      </c>
      <c r="V4" s="4" t="s">
        <v>40</v>
      </c>
      <c r="W4" s="4" t="s">
        <v>41</v>
      </c>
      <c r="X4" s="4" t="s">
        <v>42</v>
      </c>
      <c r="Y4" s="4"/>
      <c r="Z4" s="6">
        <v>44206</v>
      </c>
      <c r="AA4" s="6">
        <v>44208</v>
      </c>
      <c r="AB4" s="4"/>
      <c r="AC4" s="4" t="s">
        <v>43</v>
      </c>
      <c r="AD4" s="4">
        <v>340</v>
      </c>
      <c r="AE4" s="4">
        <v>0</v>
      </c>
      <c r="AF4" s="4">
        <v>0</v>
      </c>
    </row>
    <row r="5" s="4" customFormat="1" spans="1:32">
      <c r="A5" s="4" t="s">
        <v>52</v>
      </c>
      <c r="B5" s="4"/>
      <c r="C5" s="4" t="s">
        <v>33</v>
      </c>
      <c r="D5" s="4" t="s">
        <v>53</v>
      </c>
      <c r="E5" s="4" t="s">
        <v>34</v>
      </c>
      <c r="F5" s="4" t="s">
        <v>35</v>
      </c>
      <c r="G5" s="4"/>
      <c r="H5" s="4" t="s">
        <v>36</v>
      </c>
      <c r="I5" s="4" t="s">
        <v>54</v>
      </c>
      <c r="J5" s="4" t="s">
        <v>55</v>
      </c>
      <c r="K5" s="6">
        <v>44207</v>
      </c>
      <c r="L5" s="6">
        <v>44208</v>
      </c>
      <c r="M5" s="4">
        <v>1</v>
      </c>
      <c r="N5" s="4">
        <v>1</v>
      </c>
      <c r="O5" s="4">
        <v>1</v>
      </c>
      <c r="P5" s="4">
        <v>260</v>
      </c>
      <c r="Q5" s="4">
        <v>0</v>
      </c>
      <c r="R5" s="4">
        <v>260</v>
      </c>
      <c r="S5" s="4">
        <v>0</v>
      </c>
      <c r="T5" s="4"/>
      <c r="U5" s="4" t="s">
        <v>56</v>
      </c>
      <c r="V5" s="4" t="s">
        <v>40</v>
      </c>
      <c r="W5" s="4" t="s">
        <v>41</v>
      </c>
      <c r="X5" s="4" t="s">
        <v>42</v>
      </c>
      <c r="Y5" s="4"/>
      <c r="Z5" s="6">
        <v>44206</v>
      </c>
      <c r="AA5" s="6">
        <v>44208</v>
      </c>
      <c r="AB5" s="4" t="s">
        <v>57</v>
      </c>
      <c r="AC5" s="4" t="s">
        <v>43</v>
      </c>
      <c r="AD5" s="4">
        <v>260</v>
      </c>
      <c r="AE5" s="4">
        <v>0</v>
      </c>
      <c r="AF5" s="4">
        <v>0</v>
      </c>
    </row>
    <row r="6" s="4" customFormat="1" spans="1:32">
      <c r="A6" s="4" t="s">
        <v>58</v>
      </c>
      <c r="B6" s="4"/>
      <c r="C6" s="4" t="s">
        <v>33</v>
      </c>
      <c r="D6" s="4"/>
      <c r="E6" s="4" t="s">
        <v>34</v>
      </c>
      <c r="F6" s="4" t="s">
        <v>35</v>
      </c>
      <c r="G6" s="4"/>
      <c r="H6" s="4" t="s">
        <v>36</v>
      </c>
      <c r="I6" s="4" t="s">
        <v>59</v>
      </c>
      <c r="J6" s="4" t="s">
        <v>60</v>
      </c>
      <c r="K6" s="6">
        <v>44207</v>
      </c>
      <c r="L6" s="6">
        <v>44208</v>
      </c>
      <c r="M6" s="4">
        <v>1</v>
      </c>
      <c r="N6" s="4">
        <v>1</v>
      </c>
      <c r="O6" s="4">
        <v>1</v>
      </c>
      <c r="P6" s="4">
        <v>163</v>
      </c>
      <c r="Q6" s="4">
        <v>0</v>
      </c>
      <c r="R6" s="4">
        <v>163</v>
      </c>
      <c r="S6" s="4">
        <v>0</v>
      </c>
      <c r="T6" s="4"/>
      <c r="U6" s="4" t="s">
        <v>61</v>
      </c>
      <c r="V6" s="4" t="s">
        <v>40</v>
      </c>
      <c r="W6" s="4" t="s">
        <v>41</v>
      </c>
      <c r="X6" s="4" t="s">
        <v>42</v>
      </c>
      <c r="Y6" s="4"/>
      <c r="Z6" s="6">
        <v>44207</v>
      </c>
      <c r="AA6" s="6">
        <v>44208</v>
      </c>
      <c r="AB6" s="4"/>
      <c r="AC6" s="4" t="s">
        <v>43</v>
      </c>
      <c r="AD6" s="4">
        <v>163</v>
      </c>
      <c r="AE6" s="4">
        <v>0</v>
      </c>
      <c r="AF6" s="4">
        <v>0</v>
      </c>
    </row>
    <row r="7" s="4" customFormat="1" spans="1:32">
      <c r="A7" s="4" t="s">
        <v>62</v>
      </c>
      <c r="B7" s="4"/>
      <c r="C7" s="4" t="s">
        <v>33</v>
      </c>
      <c r="D7" s="4"/>
      <c r="E7" s="4" t="s">
        <v>34</v>
      </c>
      <c r="F7" s="4" t="s">
        <v>35</v>
      </c>
      <c r="G7" s="4"/>
      <c r="H7" s="4" t="s">
        <v>36</v>
      </c>
      <c r="I7" s="4" t="s">
        <v>59</v>
      </c>
      <c r="J7" s="4" t="s">
        <v>63</v>
      </c>
      <c r="K7" s="6">
        <v>44207</v>
      </c>
      <c r="L7" s="6">
        <v>44208</v>
      </c>
      <c r="M7" s="4">
        <v>1</v>
      </c>
      <c r="N7" s="4">
        <v>1</v>
      </c>
      <c r="O7" s="4">
        <v>1</v>
      </c>
      <c r="P7" s="4">
        <v>163</v>
      </c>
      <c r="Q7" s="4">
        <v>0</v>
      </c>
      <c r="R7" s="4">
        <v>163</v>
      </c>
      <c r="S7" s="4">
        <v>0</v>
      </c>
      <c r="T7" s="4"/>
      <c r="U7" s="4" t="s">
        <v>64</v>
      </c>
      <c r="V7" s="4" t="s">
        <v>40</v>
      </c>
      <c r="W7" s="4" t="s">
        <v>41</v>
      </c>
      <c r="X7" s="4" t="s">
        <v>42</v>
      </c>
      <c r="Y7" s="4"/>
      <c r="Z7" s="6">
        <v>44207</v>
      </c>
      <c r="AA7" s="6">
        <v>44208</v>
      </c>
      <c r="AB7" s="4"/>
      <c r="AC7" s="4" t="s">
        <v>43</v>
      </c>
      <c r="AD7" s="4">
        <v>163</v>
      </c>
      <c r="AE7" s="4">
        <v>0</v>
      </c>
      <c r="AF7" s="4">
        <v>0</v>
      </c>
    </row>
    <row r="8" s="4" customFormat="1" spans="1:32">
      <c r="A8" s="4" t="s">
        <v>65</v>
      </c>
      <c r="B8" s="4"/>
      <c r="C8" s="4" t="s">
        <v>33</v>
      </c>
      <c r="D8" s="4"/>
      <c r="E8" s="4" t="s">
        <v>34</v>
      </c>
      <c r="F8" s="4" t="s">
        <v>35</v>
      </c>
      <c r="G8" s="4"/>
      <c r="H8" s="4" t="s">
        <v>36</v>
      </c>
      <c r="I8" s="4" t="s">
        <v>66</v>
      </c>
      <c r="J8" s="4" t="s">
        <v>67</v>
      </c>
      <c r="K8" s="6">
        <v>44207</v>
      </c>
      <c r="L8" s="6">
        <v>44208</v>
      </c>
      <c r="M8" s="4">
        <v>1</v>
      </c>
      <c r="N8" s="4">
        <v>1</v>
      </c>
      <c r="O8" s="4">
        <v>1</v>
      </c>
      <c r="P8" s="4">
        <v>530</v>
      </c>
      <c r="Q8" s="4">
        <v>0</v>
      </c>
      <c r="R8" s="4">
        <v>530</v>
      </c>
      <c r="S8" s="4">
        <v>0</v>
      </c>
      <c r="T8" s="4"/>
      <c r="U8" s="4" t="s">
        <v>68</v>
      </c>
      <c r="V8" s="4" t="s">
        <v>40</v>
      </c>
      <c r="W8" s="4" t="s">
        <v>41</v>
      </c>
      <c r="X8" s="4" t="s">
        <v>42</v>
      </c>
      <c r="Y8" s="4"/>
      <c r="Z8" s="6">
        <v>44207</v>
      </c>
      <c r="AA8" s="6">
        <v>44208</v>
      </c>
      <c r="AB8" s="4" t="s">
        <v>57</v>
      </c>
      <c r="AC8" s="4" t="s">
        <v>43</v>
      </c>
      <c r="AD8" s="4">
        <v>530</v>
      </c>
      <c r="AE8" s="4">
        <v>0</v>
      </c>
      <c r="AF8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G14" sqref="G14"/>
    </sheetView>
  </sheetViews>
  <sheetFormatPr defaultColWidth="9" defaultRowHeight="13.5"/>
  <cols>
    <col min="1" max="1" width="15" style="4" customWidth="1"/>
    <col min="2" max="16357" width="9" style="4"/>
  </cols>
  <sheetData>
    <row r="1" s="4" customFormat="1" spans="1:11">
      <c r="A1" s="4" t="s">
        <v>0</v>
      </c>
      <c r="B1" s="4" t="s">
        <v>17</v>
      </c>
      <c r="K1" s="4" t="s">
        <v>69</v>
      </c>
    </row>
    <row r="2" s="4" customFormat="1" spans="1:11">
      <c r="A2" s="5">
        <v>14141028899</v>
      </c>
      <c r="B2" s="4">
        <v>2700</v>
      </c>
      <c r="C2" s="4" t="str">
        <f>VLOOKUP(A2,HOP!A:H,8,0)</f>
        <v>2700.00</v>
      </c>
      <c r="D2" s="4">
        <f>VLOOKUP(A2,HOP!A:B,2,0)</f>
        <v>1927701</v>
      </c>
      <c r="E2" s="4">
        <f>B2-C2</f>
        <v>0</v>
      </c>
      <c r="K2" s="4" t="str">
        <f>$K$1&amp;D2</f>
        <v>,1927701</v>
      </c>
    </row>
    <row r="3" s="4" customFormat="1" spans="1:11">
      <c r="A3" s="5">
        <v>14259512699</v>
      </c>
      <c r="B3" s="4">
        <v>4512</v>
      </c>
      <c r="C3" s="4" t="str">
        <f>VLOOKUP(A3,HOP!A:H,8,0)</f>
        <v>4512.00</v>
      </c>
      <c r="D3" s="4">
        <f>VLOOKUP(A3,HOP!A:B,2,0)</f>
        <v>1942058</v>
      </c>
      <c r="E3" s="4">
        <f t="shared" ref="E3:E8" si="0">B3-C3</f>
        <v>0</v>
      </c>
      <c r="K3" s="4" t="str">
        <f t="shared" ref="K3:K8" si="1">$K$1&amp;D3</f>
        <v>,1942058</v>
      </c>
    </row>
    <row r="4" s="4" customFormat="1" spans="1:11">
      <c r="A4" s="5">
        <v>14275875004</v>
      </c>
      <c r="B4" s="4">
        <v>340</v>
      </c>
      <c r="C4" s="4" t="str">
        <f>VLOOKUP(A4,HOP!A:H,8,0)</f>
        <v>340.00</v>
      </c>
      <c r="D4" s="4">
        <f>VLOOKUP(A4,HOP!A:B,2,0)</f>
        <v>1943717</v>
      </c>
      <c r="E4" s="4">
        <f t="shared" si="0"/>
        <v>0</v>
      </c>
      <c r="K4" s="4" t="str">
        <f t="shared" si="1"/>
        <v>,1943717</v>
      </c>
    </row>
    <row r="5" s="4" customFormat="1" spans="1:11">
      <c r="A5" s="5">
        <v>14277012046</v>
      </c>
      <c r="B5" s="4">
        <v>260</v>
      </c>
      <c r="C5" s="4" t="str">
        <f>VLOOKUP(A5,HOP!A:H,8,0)</f>
        <v>260.00</v>
      </c>
      <c r="D5" s="4">
        <f>VLOOKUP(A5,HOP!A:B,2,0)</f>
        <v>1943801</v>
      </c>
      <c r="E5" s="4">
        <f t="shared" si="0"/>
        <v>0</v>
      </c>
      <c r="K5" s="4" t="str">
        <f t="shared" si="1"/>
        <v>,1943801</v>
      </c>
    </row>
    <row r="6" s="4" customFormat="1" spans="1:11">
      <c r="A6" s="5">
        <v>14277887141</v>
      </c>
      <c r="B6" s="4">
        <v>163</v>
      </c>
      <c r="C6" s="4" t="str">
        <f>VLOOKUP(A6,HOP!A:H,8,0)</f>
        <v>163.00</v>
      </c>
      <c r="D6" s="4">
        <f>VLOOKUP(A6,HOP!A:B,2,0)</f>
        <v>1943955</v>
      </c>
      <c r="E6" s="4">
        <f t="shared" si="0"/>
        <v>0</v>
      </c>
      <c r="K6" s="4" t="str">
        <f t="shared" si="1"/>
        <v>,1943955</v>
      </c>
    </row>
    <row r="7" s="4" customFormat="1" spans="1:11">
      <c r="A7" s="5">
        <v>14278602093</v>
      </c>
      <c r="B7" s="4">
        <v>163</v>
      </c>
      <c r="C7" s="4">
        <v>163</v>
      </c>
      <c r="D7" s="4">
        <v>1944039</v>
      </c>
      <c r="E7" s="4">
        <f t="shared" si="0"/>
        <v>0</v>
      </c>
      <c r="K7" s="4" t="str">
        <f t="shared" si="1"/>
        <v>,1944039</v>
      </c>
    </row>
    <row r="8" s="4" customFormat="1" spans="1:11">
      <c r="A8" s="5">
        <v>14281061964</v>
      </c>
      <c r="B8" s="4">
        <v>530</v>
      </c>
      <c r="C8" s="4" t="str">
        <f>VLOOKUP(A8,HOP!A:H,8,0)</f>
        <v>530.00</v>
      </c>
      <c r="D8" s="4">
        <f>VLOOKUP(A8,HOP!A:B,2,0)</f>
        <v>1944187</v>
      </c>
      <c r="E8" s="4">
        <f t="shared" si="0"/>
        <v>0</v>
      </c>
      <c r="K8" s="4" t="str">
        <f t="shared" si="1"/>
        <v>,1944187</v>
      </c>
    </row>
    <row r="10" spans="2:2">
      <c r="B10" s="4">
        <f>SUM(B2:B9)</f>
        <v>8668</v>
      </c>
    </row>
    <row r="12" spans="1:1">
      <c r="A12" s="4" t="s">
        <v>70</v>
      </c>
    </row>
    <row r="13" spans="1:1">
      <c r="A13" s="4" t="s">
        <v>71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B19" sqref="B19"/>
    </sheetView>
  </sheetViews>
  <sheetFormatPr defaultColWidth="8" defaultRowHeight="12.75" outlineLevelRow="6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72</v>
      </c>
      <c r="B1" s="2" t="s">
        <v>73</v>
      </c>
      <c r="C1" s="2" t="s">
        <v>74</v>
      </c>
      <c r="D1" s="2" t="s">
        <v>75</v>
      </c>
      <c r="E1" s="2" t="s">
        <v>10</v>
      </c>
      <c r="F1" s="2" t="s">
        <v>76</v>
      </c>
      <c r="G1" s="2" t="s">
        <v>77</v>
      </c>
      <c r="H1" s="2" t="s">
        <v>78</v>
      </c>
      <c r="I1" s="2" t="s">
        <v>79</v>
      </c>
      <c r="J1" s="2" t="s">
        <v>80</v>
      </c>
      <c r="K1" s="2" t="s">
        <v>25</v>
      </c>
    </row>
    <row r="2" s="1" customFormat="1" ht="20" customHeight="1" spans="1:11">
      <c r="A2" s="3">
        <v>14281061964</v>
      </c>
      <c r="B2" s="3">
        <v>1944187</v>
      </c>
      <c r="C2" s="2" t="s">
        <v>81</v>
      </c>
      <c r="D2" s="2" t="s">
        <v>68</v>
      </c>
      <c r="E2" s="2" t="s">
        <v>82</v>
      </c>
      <c r="F2" s="2" t="s">
        <v>83</v>
      </c>
      <c r="G2" s="2" t="s">
        <v>84</v>
      </c>
      <c r="H2" s="2" t="s">
        <v>85</v>
      </c>
      <c r="I2" s="2" t="s">
        <v>86</v>
      </c>
      <c r="J2" s="2" t="s">
        <v>86</v>
      </c>
      <c r="K2" s="2" t="s">
        <v>87</v>
      </c>
    </row>
    <row r="3" s="1" customFormat="1" ht="20" customHeight="1" spans="1:11">
      <c r="A3" s="3">
        <v>14277887141</v>
      </c>
      <c r="B3" s="3">
        <v>1943955</v>
      </c>
      <c r="C3" s="2" t="s">
        <v>88</v>
      </c>
      <c r="D3" s="2" t="s">
        <v>61</v>
      </c>
      <c r="E3" s="2" t="s">
        <v>82</v>
      </c>
      <c r="F3" s="2" t="s">
        <v>83</v>
      </c>
      <c r="G3" s="2" t="s">
        <v>84</v>
      </c>
      <c r="H3" s="2" t="s">
        <v>89</v>
      </c>
      <c r="I3" s="2" t="s">
        <v>61</v>
      </c>
      <c r="J3" s="2" t="s">
        <v>90</v>
      </c>
      <c r="K3" s="2" t="s">
        <v>91</v>
      </c>
    </row>
    <row r="4" s="1" customFormat="1" ht="20" customHeight="1" spans="1:11">
      <c r="A4" s="3">
        <v>14277012046</v>
      </c>
      <c r="B4" s="3">
        <v>1943801</v>
      </c>
      <c r="C4" s="2" t="s">
        <v>92</v>
      </c>
      <c r="D4" s="2" t="s">
        <v>56</v>
      </c>
      <c r="E4" s="2" t="s">
        <v>82</v>
      </c>
      <c r="F4" s="2" t="s">
        <v>83</v>
      </c>
      <c r="G4" s="2" t="s">
        <v>84</v>
      </c>
      <c r="H4" s="2" t="s">
        <v>93</v>
      </c>
      <c r="I4" s="2" t="s">
        <v>86</v>
      </c>
      <c r="J4" s="2" t="s">
        <v>86</v>
      </c>
      <c r="K4" s="2" t="s">
        <v>94</v>
      </c>
    </row>
    <row r="5" s="1" customFormat="1" ht="20" customHeight="1" spans="1:11">
      <c r="A5" s="3">
        <v>14275875004</v>
      </c>
      <c r="B5" s="3">
        <v>1943717</v>
      </c>
      <c r="C5" s="2" t="s">
        <v>95</v>
      </c>
      <c r="D5" s="2" t="s">
        <v>51</v>
      </c>
      <c r="E5" s="2" t="s">
        <v>82</v>
      </c>
      <c r="F5" s="2" t="s">
        <v>83</v>
      </c>
      <c r="G5" s="2" t="s">
        <v>84</v>
      </c>
      <c r="H5" s="2" t="s">
        <v>96</v>
      </c>
      <c r="I5" s="2" t="s">
        <v>51</v>
      </c>
      <c r="J5" s="2" t="s">
        <v>90</v>
      </c>
      <c r="K5" s="2" t="s">
        <v>97</v>
      </c>
    </row>
    <row r="6" s="1" customFormat="1" ht="20" customHeight="1" spans="1:11">
      <c r="A6" s="3">
        <v>14259512699</v>
      </c>
      <c r="B6" s="3">
        <v>1942058</v>
      </c>
      <c r="C6" s="2" t="s">
        <v>98</v>
      </c>
      <c r="D6" s="2" t="s">
        <v>47</v>
      </c>
      <c r="E6" s="2" t="s">
        <v>99</v>
      </c>
      <c r="F6" s="2" t="s">
        <v>83</v>
      </c>
      <c r="G6" s="2" t="s">
        <v>84</v>
      </c>
      <c r="H6" s="2" t="s">
        <v>100</v>
      </c>
      <c r="I6" s="2" t="s">
        <v>47</v>
      </c>
      <c r="J6" s="2" t="s">
        <v>90</v>
      </c>
      <c r="K6" s="2" t="s">
        <v>101</v>
      </c>
    </row>
    <row r="7" s="1" customFormat="1" ht="20" customHeight="1" spans="1:11">
      <c r="A7" s="3">
        <v>14141028899</v>
      </c>
      <c r="B7" s="3">
        <v>1927701</v>
      </c>
      <c r="C7" s="2" t="s">
        <v>102</v>
      </c>
      <c r="D7" s="2" t="s">
        <v>39</v>
      </c>
      <c r="E7" s="2" t="s">
        <v>99</v>
      </c>
      <c r="F7" s="2" t="s">
        <v>83</v>
      </c>
      <c r="G7" s="2" t="s">
        <v>84</v>
      </c>
      <c r="H7" s="2" t="s">
        <v>103</v>
      </c>
      <c r="I7" s="2" t="s">
        <v>104</v>
      </c>
      <c r="J7" s="2" t="s">
        <v>90</v>
      </c>
      <c r="K7" s="2" t="s">
        <v>105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2021-01-27T08:19:21Z</dcterms:created>
  <dcterms:modified xsi:type="dcterms:W3CDTF">2021-01-27T08:24:37Z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