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<sst xmlns="http://schemas.openxmlformats.org/spreadsheetml/2006/main" count="128" uniqueCount="64">
  <si>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</si>
  <si>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</si>
  <si>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</si>
  <si>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</si>
  <si>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</si>
  <si>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</si>
  <si>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</si>
  <si>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</si>
  <si>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</si>
  <si>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</si>
  <si>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</si>
  <si>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</si>
  <si>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</si>
  <si>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</si>
  <si>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</si>
  <si>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</si>
  <si>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</si>
  <si>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</si>
  <si>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</si>
  <si>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</si>
  <si>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</si>
  <si>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</si>
  <si>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</si>
  <si>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</si>
  <si>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</si>
  <si>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</si>
  <si>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李智</t>
  </si>
  <si>
    <t>CA4143210127CNY</t>
  </si>
  <si>
    <t>未提现</t>
  </si>
  <si>
    <t>携程开票</t>
  </si>
  <si>
    <t>豪华客房&lt;双人入住&gt;&lt;双早&gt;&lt;双床&gt;</t>
  </si>
  <si>
    <t>潘建锋</t>
  </si>
  <si>
    <t>特级豪华江景房&lt;双人入住&gt;&lt;双早&gt;&lt;大床&gt;</t>
  </si>
  <si>
    <t>贾波</t>
  </si>
  <si>
    <t>SUN/YUANRU</t>
  </si>
  <si>
    <t>柳涛</t>
  </si>
  <si>
    <t>取消</t>
  </si>
  <si>
    <t>,</t>
  </si>
  <si>
    <t>系统无单</t>
  </si>
  <si>
    <t>A210127164242459</t>
  </si>
  <si>
    <t>合计19135元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</si>
  <si>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</si>
  <si>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</si>
  <si>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</si>
  <si>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</si>
  <si>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</si>
  <si>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</si>
  <si>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</si>
  <si>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</si>
  <si>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</si>
  <si>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</si>
  <si>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2021-01-11</t>
  </si>
  <si>
    <t>2021-01-12</t>
  </si>
  <si>
    <t>RMB</t>
  </si>
  <si>
    <t>4099.00</t>
  </si>
  <si>
    <t/>
  </si>
  <si>
    <t>2021/1/11 12:52:23</t>
  </si>
  <si>
    <t>2021/1/9 15:23:43</t>
  </si>
  <si>
    <t>2021-01-10</t>
  </si>
  <si>
    <t>4376.00</t>
  </si>
  <si>
    <t>2021/1/9 14:17:07</t>
  </si>
  <si>
    <t>2021-01-09</t>
  </si>
  <si>
    <t>6561.00</t>
  </si>
  <si>
    <t>2021/1/8 19:16:23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</si>
</sst>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G20" sqref="G20"/>
    </sheetView>
  </sheetViews>
  <sheetFormatPr defaultColWidth="9" defaultRowHeight="13.5" outlineLevelRow="6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14266750508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44205</v>
      </c>
      <c r="G2" s="5">
        <v>44208</v>
      </c>
      <c r="H2" s="4">
        <v>1</v>
      </c>
      <c r="I2" s="4">
        <v>3</v>
      </c>
      <c r="J2" s="4">
        <v>3</v>
      </c>
      <c r="K2" s="4" t="s">
        <v>25</v>
      </c>
      <c r="L2" s="4">
        <v>6561</v>
      </c>
      <c r="M2" s="4">
        <v>6561</v>
      </c>
      <c r="N2" s="4" t="s">
        <v>26</v>
      </c>
      <c r="O2" s="4" t="s">
        <v>27</v>
      </c>
      <c r="P2" s="4" t="s">
        <v>28</v>
      </c>
      <c r="Q2" s="4">
        <v>0</v>
      </c>
      <c r="R2" s="6">
        <v>44204</v>
      </c>
      <c r="S2" s="5">
        <v>44223</v>
      </c>
      <c r="T2" s="4" t="s">
        <v>29</v>
      </c>
    </row>
    <row r="3" s="4" customFormat="1" spans="1:20">
      <c r="A3" s="4">
        <v>14271290660</v>
      </c>
      <c r="B3" s="4" t="s">
        <v>21</v>
      </c>
      <c r="C3" s="4" t="s">
        <v>22</v>
      </c>
      <c r="D3" s="4" t="s">
        <v>23</v>
      </c>
      <c r="E3" s="4" t="s">
        <v>30</v>
      </c>
      <c r="F3" s="5">
        <v>44206</v>
      </c>
      <c r="G3" s="5">
        <v>44208</v>
      </c>
      <c r="H3" s="4">
        <v>1</v>
      </c>
      <c r="I3" s="4">
        <v>2</v>
      </c>
      <c r="J3" s="4">
        <v>2</v>
      </c>
      <c r="K3" s="4" t="s">
        <v>25</v>
      </c>
      <c r="L3" s="4">
        <v>4376</v>
      </c>
      <c r="M3" s="4">
        <v>4376</v>
      </c>
      <c r="N3" s="4" t="s">
        <v>31</v>
      </c>
      <c r="O3" s="4" t="s">
        <v>27</v>
      </c>
      <c r="P3" s="4" t="s">
        <v>28</v>
      </c>
      <c r="Q3" s="4">
        <v>0</v>
      </c>
      <c r="R3" s="6">
        <v>44205</v>
      </c>
      <c r="S3" s="5">
        <v>44223</v>
      </c>
      <c r="T3" s="4" t="s">
        <v>29</v>
      </c>
    </row>
    <row r="4" s="4" customFormat="1" spans="1:20">
      <c r="A4" s="4">
        <v>14271553746</v>
      </c>
      <c r="B4" s="4" t="s">
        <v>21</v>
      </c>
      <c r="C4" s="4" t="s">
        <v>22</v>
      </c>
      <c r="D4" s="4" t="s">
        <v>23</v>
      </c>
      <c r="E4" s="4" t="s">
        <v>32</v>
      </c>
      <c r="F4" s="5">
        <v>44207</v>
      </c>
      <c r="G4" s="5">
        <v>44208</v>
      </c>
      <c r="H4" s="4">
        <v>1</v>
      </c>
      <c r="I4" s="4">
        <v>1</v>
      </c>
      <c r="J4" s="4">
        <v>1</v>
      </c>
      <c r="K4" s="4" t="s">
        <v>25</v>
      </c>
      <c r="L4" s="4">
        <v>4099</v>
      </c>
      <c r="M4" s="4">
        <v>4099</v>
      </c>
      <c r="N4" s="4" t="s">
        <v>33</v>
      </c>
      <c r="O4" s="4" t="s">
        <v>27</v>
      </c>
      <c r="P4" s="4" t="s">
        <v>28</v>
      </c>
      <c r="Q4" s="4">
        <v>0</v>
      </c>
      <c r="R4" s="6">
        <v>44205</v>
      </c>
      <c r="S4" s="5">
        <v>44223</v>
      </c>
      <c r="T4" s="4" t="s">
        <v>29</v>
      </c>
    </row>
    <row r="5" s="4" customFormat="1" spans="1:20">
      <c r="A5" s="4">
        <v>14278420941</v>
      </c>
      <c r="B5" s="4" t="s">
        <v>21</v>
      </c>
      <c r="C5" s="4" t="s">
        <v>22</v>
      </c>
      <c r="D5" s="4" t="s">
        <v>23</v>
      </c>
      <c r="E5" s="4" t="s">
        <v>32</v>
      </c>
      <c r="F5" s="5">
        <v>44207</v>
      </c>
      <c r="G5" s="5">
        <v>44208</v>
      </c>
      <c r="H5" s="4">
        <v>1</v>
      </c>
      <c r="I5" s="4">
        <v>1</v>
      </c>
      <c r="J5" s="4">
        <v>1</v>
      </c>
      <c r="K5" s="4" t="s">
        <v>25</v>
      </c>
      <c r="L5" s="4">
        <v>4099</v>
      </c>
      <c r="M5" s="4">
        <v>4099</v>
      </c>
      <c r="N5" s="4" t="s">
        <v>34</v>
      </c>
      <c r="O5" s="4" t="s">
        <v>27</v>
      </c>
      <c r="P5" s="4" t="s">
        <v>28</v>
      </c>
      <c r="Q5" s="4">
        <v>0</v>
      </c>
      <c r="R5" s="6">
        <v>44207</v>
      </c>
      <c r="S5" s="5">
        <v>44223</v>
      </c>
      <c r="T5" s="4" t="s">
        <v>29</v>
      </c>
    </row>
    <row r="6" s="4" customFormat="1" spans="1:20">
      <c r="A6" s="4">
        <v>14279519384</v>
      </c>
      <c r="B6" s="4" t="s">
        <v>21</v>
      </c>
      <c r="C6" s="4" t="s">
        <v>22</v>
      </c>
      <c r="D6" s="4" t="s">
        <v>23</v>
      </c>
      <c r="E6" s="4" t="s">
        <v>32</v>
      </c>
      <c r="F6" s="5">
        <v>44207</v>
      </c>
      <c r="G6" s="5">
        <v>44208</v>
      </c>
      <c r="H6" s="4">
        <v>1</v>
      </c>
      <c r="I6" s="4">
        <v>1</v>
      </c>
      <c r="J6" s="4">
        <v>1</v>
      </c>
      <c r="K6" s="4" t="s">
        <v>25</v>
      </c>
      <c r="L6" s="4">
        <v>4099</v>
      </c>
      <c r="M6" s="4">
        <v>4099</v>
      </c>
      <c r="N6" s="4" t="s">
        <v>35</v>
      </c>
      <c r="O6" s="4" t="s">
        <v>27</v>
      </c>
      <c r="P6" s="4" t="s">
        <v>28</v>
      </c>
      <c r="Q6" s="4">
        <v>0</v>
      </c>
      <c r="R6" s="6">
        <v>44207</v>
      </c>
      <c r="S6" s="5">
        <v>44223</v>
      </c>
      <c r="T6" s="4" t="s">
        <v>29</v>
      </c>
    </row>
    <row r="7" s="4" customFormat="1" spans="1:20">
      <c r="A7" s="4">
        <v>14279519384</v>
      </c>
      <c r="B7" s="4" t="s">
        <v>21</v>
      </c>
      <c r="C7" s="4" t="s">
        <v>36</v>
      </c>
      <c r="D7" s="4" t="s">
        <v>23</v>
      </c>
      <c r="E7" s="4" t="s">
        <v>32</v>
      </c>
      <c r="F7" s="5">
        <v>44207</v>
      </c>
      <c r="G7" s="5">
        <v>44208</v>
      </c>
      <c r="H7" s="4">
        <v>1</v>
      </c>
      <c r="I7" s="4">
        <v>1</v>
      </c>
      <c r="J7" s="4">
        <v>1</v>
      </c>
      <c r="K7" s="4" t="s">
        <v>25</v>
      </c>
      <c r="L7" s="4">
        <v>-4099</v>
      </c>
      <c r="M7" s="4">
        <v>-4099</v>
      </c>
      <c r="N7" s="4" t="s">
        <v>35</v>
      </c>
      <c r="O7" s="4" t="s">
        <v>27</v>
      </c>
      <c r="P7" s="4" t="s">
        <v>28</v>
      </c>
      <c r="Q7" s="4">
        <v>0</v>
      </c>
      <c r="R7" s="6">
        <v>44207</v>
      </c>
      <c r="S7" s="5">
        <v>44223</v>
      </c>
      <c r="T7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F10" sqref="F1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37</v>
      </c>
    </row>
    <row r="2" s="4" customFormat="1" spans="1:11">
      <c r="A2" s="4">
        <v>14266750508</v>
      </c>
      <c r="B2" s="4">
        <v>6561</v>
      </c>
      <c r="C2" s="4" t="str">
        <f>VLOOKUP(A2,HOP!A:H,8,0)</f>
        <v>6561.00</v>
      </c>
      <c r="D2" s="4">
        <f>VLOOKUP(A2,HOP!A:B,2,0)</f>
        <v>1942842</v>
      </c>
      <c r="E2" s="4">
        <f>B2-C2</f>
        <v>0</v>
      </c>
      <c r="K2" s="4" t="str">
        <f>$K$1&amp;D2</f>
        <v>,1942842</v>
      </c>
    </row>
    <row r="3" s="4" customFormat="1" spans="1:11">
      <c r="A3" s="4">
        <v>14271290660</v>
      </c>
      <c r="B3" s="4">
        <v>4376</v>
      </c>
      <c r="C3" s="4" t="str">
        <f>VLOOKUP(A3,HOP!A:H,8,0)</f>
        <v>4376.00</v>
      </c>
      <c r="D3" s="4">
        <f>VLOOKUP(A3,HOP!A:B,2,0)</f>
        <v>1943255</v>
      </c>
      <c r="E3" s="4">
        <f>B3-C3</f>
        <v>0</v>
      </c>
      <c r="K3" s="4" t="str">
        <f>$K$1&amp;D3</f>
        <v>,1943255</v>
      </c>
    </row>
    <row r="4" s="4" customFormat="1" spans="1:11">
      <c r="A4" s="4">
        <v>14271553746</v>
      </c>
      <c r="B4" s="4">
        <v>4099</v>
      </c>
      <c r="C4" s="4" t="str">
        <f>VLOOKUP(A4,HOP!A:H,8,0)</f>
        <v>4099.00</v>
      </c>
      <c r="D4" s="4">
        <f>VLOOKUP(A4,HOP!A:B,2,0)</f>
        <v>1943275</v>
      </c>
      <c r="E4" s="4">
        <f>B4-C4</f>
        <v>0</v>
      </c>
      <c r="K4" s="4" t="str">
        <f>$K$1&amp;D4</f>
        <v>,1943275</v>
      </c>
    </row>
    <row r="5" s="4" customFormat="1" spans="1:11">
      <c r="A5" s="4">
        <v>14278420941</v>
      </c>
      <c r="B5" s="4">
        <v>4099</v>
      </c>
      <c r="C5" s="4" t="str">
        <f>VLOOKUP(A5,HOP!A:H,8,0)</f>
        <v>4099.00</v>
      </c>
      <c r="D5" s="4">
        <f>VLOOKUP(A5,HOP!A:B,2,0)</f>
        <v>1944027</v>
      </c>
      <c r="E5" s="4">
        <f>B5-C5</f>
        <v>0</v>
      </c>
      <c r="K5" s="4" t="str">
        <f>$K$1&amp;D5</f>
        <v>,1944027</v>
      </c>
    </row>
    <row r="6" s="4" customFormat="1" spans="1:11">
      <c r="A6" s="4">
        <v>14279519384</v>
      </c>
      <c r="B6" s="4">
        <v>0</v>
      </c>
      <c r="C6" s="4" t="e">
        <f>VLOOKUP(A6,HOP!A:H,8,0)</f>
        <v>#N/A</v>
      </c>
      <c r="D6" s="4" t="e">
        <f>VLOOKUP(A6,HOP!A:B,2,0)</f>
        <v>#N/A</v>
      </c>
      <c r="E6" s="4" t="e">
        <f>B6-C6</f>
        <v>#N/A</v>
      </c>
      <c r="F6" s="4" t="s">
        <v>38</v>
      </c>
      <c r="K6" s="4" t="e">
        <f>$K$1&amp;D6</f>
        <v>#N/A</v>
      </c>
    </row>
    <row r="8" spans="2:2">
      <c r="B8" s="4">
        <f>SUM(B2:B7)</f>
        <v>19135</v>
      </c>
    </row>
    <row r="10" spans="1:1">
      <c r="A10" s="4" t="s">
        <v>39</v>
      </c>
    </row>
    <row r="11" spans="1:1">
      <c r="A11" s="4" t="s">
        <v>40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21" sqref="B21"/>
    </sheetView>
  </sheetViews>
  <sheetFormatPr defaultColWidth="8" defaultRowHeight="12.7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41</v>
      </c>
      <c r="B1" s="2" t="s">
        <v>42</v>
      </c>
      <c r="C1" s="2" t="s">
        <v>43</v>
      </c>
      <c r="D1" s="2" t="s">
        <v>44</v>
      </c>
      <c r="E1" s="2" t="s">
        <v>5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17</v>
      </c>
    </row>
    <row r="2" s="1" customFormat="1" ht="20" customHeight="1" spans="1:11">
      <c r="A2" s="3">
        <v>14278420941</v>
      </c>
      <c r="B2" s="3">
        <v>1944027</v>
      </c>
      <c r="C2" s="2" t="s">
        <v>50</v>
      </c>
      <c r="D2" s="2" t="s">
        <v>34</v>
      </c>
      <c r="E2" s="2" t="s">
        <v>51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55</v>
      </c>
      <c r="K2" s="2" t="s">
        <v>56</v>
      </c>
    </row>
    <row r="3" s="1" customFormat="1" ht="20" customHeight="1" spans="1:11">
      <c r="A3" s="3">
        <v>14271553746</v>
      </c>
      <c r="B3" s="3">
        <v>1943275</v>
      </c>
      <c r="C3" s="2" t="s">
        <v>50</v>
      </c>
      <c r="D3" s="2" t="s">
        <v>33</v>
      </c>
      <c r="E3" s="2" t="s">
        <v>51</v>
      </c>
      <c r="F3" s="2" t="s">
        <v>52</v>
      </c>
      <c r="G3" s="2" t="s">
        <v>53</v>
      </c>
      <c r="H3" s="2" t="s">
        <v>54</v>
      </c>
      <c r="I3" s="2" t="s">
        <v>55</v>
      </c>
      <c r="J3" s="2" t="s">
        <v>55</v>
      </c>
      <c r="K3" s="2" t="s">
        <v>57</v>
      </c>
    </row>
    <row r="4" s="1" customFormat="1" ht="20" customHeight="1" spans="1:11">
      <c r="A4" s="3">
        <v>14271290660</v>
      </c>
      <c r="B4" s="3">
        <v>1943255</v>
      </c>
      <c r="C4" s="2" t="s">
        <v>50</v>
      </c>
      <c r="D4" s="2" t="s">
        <v>31</v>
      </c>
      <c r="E4" s="2" t="s">
        <v>58</v>
      </c>
      <c r="F4" s="2" t="s">
        <v>52</v>
      </c>
      <c r="G4" s="2" t="s">
        <v>53</v>
      </c>
      <c r="H4" s="2" t="s">
        <v>59</v>
      </c>
      <c r="I4" s="2" t="s">
        <v>55</v>
      </c>
      <c r="J4" s="2" t="s">
        <v>55</v>
      </c>
      <c r="K4" s="2" t="s">
        <v>60</v>
      </c>
    </row>
    <row r="5" s="1" customFormat="1" ht="20" customHeight="1" spans="1:11">
      <c r="A5" s="3">
        <v>14266750508</v>
      </c>
      <c r="B5" s="3">
        <v>1942842</v>
      </c>
      <c r="C5" s="2" t="s">
        <v>50</v>
      </c>
      <c r="D5" s="2" t="s">
        <v>26</v>
      </c>
      <c r="E5" s="2" t="s">
        <v>61</v>
      </c>
      <c r="F5" s="2" t="s">
        <v>52</v>
      </c>
      <c r="G5" s="2" t="s">
        <v>53</v>
      </c>
      <c r="H5" s="2" t="s">
        <v>62</v>
      </c>
      <c r="I5" s="2" t="s">
        <v>55</v>
      </c>
      <c r="J5" s="2" t="s">
        <v>55</v>
      </c>
      <c r="K5" s="2" t="s">
        <v>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2021-01-27T08:37:00Z</dcterms:created>
  <dcterms:modified xsi:type="dcterms:W3CDTF">2021-01-27T08:45:21Z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