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1925" activeTab="1"/>
  </bookViews>
  <sheets>
    <sheet name="Sheet1" sheetId="1" r:id="rId1"/>
    <sheet name="对账" sheetId="2" r:id="rId2"/>
    <sheet name="HOP" sheetId="3" r:id="rId3"/>
  </sheets>
  <definedNames>
    <definedName name="_xlnm._FilterDatabase" localSheetId="1" hidden="1">对账!$A$1:$X$19</definedName>
  </definedNames>
  <calcPr calcId="144525"/>
</workbook>
</file>

<file path=xl/sharedStrings.xml><?xml version="1.0" encoding="utf-8"?>
<sst xmlns="http://schemas.openxmlformats.org/spreadsheetml/2006/main" count="460" uniqueCount="168">
  <si>
    <t>订单号</t>
  </si>
  <si>
    <t>发单号</t>
  </si>
  <si>
    <t>第三方订单号</t>
  </si>
  <si>
    <t>confirmno</t>
  </si>
  <si>
    <t>订单类型</t>
  </si>
  <si>
    <t>渠道</t>
  </si>
  <si>
    <t>分销渠道</t>
  </si>
  <si>
    <t>业务</t>
  </si>
  <si>
    <t>[城市]酒店</t>
  </si>
  <si>
    <t>房型名称</t>
  </si>
  <si>
    <t>入住日期</t>
  </si>
  <si>
    <t>离店日期</t>
  </si>
  <si>
    <t>间数</t>
  </si>
  <si>
    <t>晚数</t>
  </si>
  <si>
    <t>间夜量</t>
  </si>
  <si>
    <t>总金额</t>
  </si>
  <si>
    <t>CPS</t>
  </si>
  <si>
    <t>应收</t>
  </si>
  <si>
    <t>采购价</t>
  </si>
  <si>
    <t>采购渠道</t>
  </si>
  <si>
    <t>入住人</t>
  </si>
  <si>
    <t>订单状态</t>
  </si>
  <si>
    <t>发单状态</t>
  </si>
  <si>
    <t>结算状态</t>
  </si>
  <si>
    <t>流水号</t>
  </si>
  <si>
    <t>预订日期</t>
  </si>
  <si>
    <t>最后更新日期</t>
  </si>
  <si>
    <t>当前处理人</t>
  </si>
  <si>
    <t>开票类型</t>
  </si>
  <si>
    <t>供应商开票金额</t>
  </si>
  <si>
    <t>携程开票金额</t>
  </si>
  <si>
    <t>礼品卡金额</t>
  </si>
  <si>
    <t xml:space="preserve">	14260837088</t>
  </si>
  <si>
    <t xml:space="preserve">	</t>
  </si>
  <si>
    <t>正常</t>
  </si>
  <si>
    <t>Ctrip</t>
  </si>
  <si>
    <t>B2B</t>
  </si>
  <si>
    <t>[东莞]东莞稻香喜舍酒店(68505733)</t>
  </si>
  <si>
    <t>标准单人房&lt;双人入住&gt;&lt;无早&gt;&lt;今日特价 &gt;&lt;大床&gt;</t>
  </si>
  <si>
    <t>沈蕴藉</t>
  </si>
  <si>
    <t>新订 已接受</t>
  </si>
  <si>
    <t>未发单</t>
  </si>
  <si>
    <t>CA1374420210128</t>
  </si>
  <si>
    <t>携程开票</t>
  </si>
  <si>
    <t xml:space="preserve">	14265423955</t>
  </si>
  <si>
    <t>[广州]爱丽思国际酒店公寓(广州沿江路民间金融大厦店)(70656969)</t>
  </si>
  <si>
    <t>标准城景大床房&lt;双人入住&gt;&lt;无早&gt;</t>
  </si>
  <si>
    <t>张侃</t>
  </si>
  <si>
    <t xml:space="preserve">	14267056009</t>
  </si>
  <si>
    <t>[上海]上海华美国际酒店(70850968)</t>
  </si>
  <si>
    <t>标准大床房&lt;双人入住&gt;&lt;无早&gt;</t>
  </si>
  <si>
    <t>李明恩</t>
  </si>
  <si>
    <t xml:space="preserve">	14268607030</t>
  </si>
  <si>
    <t>BAI/RIC YIPENG</t>
  </si>
  <si>
    <t xml:space="preserve">	14273701331</t>
  </si>
  <si>
    <t>标准双人房&lt;双人入住&gt;&lt;今日特价 &gt;&lt;双早&gt;&lt;双床&gt;</t>
  </si>
  <si>
    <t>孙运璲</t>
  </si>
  <si>
    <t>取消 已接受</t>
  </si>
  <si>
    <t xml:space="preserve">	14273983301</t>
  </si>
  <si>
    <t>[梅州]梅州客天下国际大酒店(60309652)</t>
  </si>
  <si>
    <t>伴山别墅大床房&lt;双人入住&gt;&lt;双早&gt;</t>
  </si>
  <si>
    <t>刘恒威</t>
  </si>
  <si>
    <t xml:space="preserve">	14274233843</t>
  </si>
  <si>
    <t>豪华湖景双床房&lt;双人入住&gt;&lt;今日特价 &gt;&lt;双早&gt;&lt;双床&gt;</t>
  </si>
  <si>
    <t>冯锐</t>
  </si>
  <si>
    <t>取消</t>
  </si>
  <si>
    <t xml:space="preserve">	14278404826</t>
  </si>
  <si>
    <t>[三亚]三亚凤凰岛度假酒店(62565138)</t>
  </si>
  <si>
    <t>超级海景行政房&lt;双人入住&gt;(提前1天预订)&lt;双早&gt;</t>
  </si>
  <si>
    <t>胡兵,周睿</t>
  </si>
  <si>
    <t xml:space="preserve">	14278917361</t>
  </si>
  <si>
    <t>[深圳]佳兆业可域精选酒店(深圳大鹏店)(67223706)</t>
  </si>
  <si>
    <t>高级双床房&lt;双人入住&gt;&lt;双早&gt;&lt;双床&gt;</t>
  </si>
  <si>
    <t>李永望</t>
  </si>
  <si>
    <t xml:space="preserve">	14282420888</t>
  </si>
  <si>
    <t>[大理市]大理海湾国际酒店(70914791)</t>
  </si>
  <si>
    <t>精致双床房&lt;中宾&gt;&lt;双人入住&gt;&lt;双早&gt;&lt;双床&gt;</t>
  </si>
  <si>
    <t>李龙兵</t>
  </si>
  <si>
    <t xml:space="preserve">	14282421925</t>
  </si>
  <si>
    <t>山景商务大床房&lt;中宾&gt;&lt;双人入住&gt;&lt;双早&gt;&lt;大床&gt;</t>
  </si>
  <si>
    <t>宗志达</t>
  </si>
  <si>
    <t xml:space="preserve">	14283374149</t>
  </si>
  <si>
    <t>[龙门]龙门十字水生态温泉度假村(68606996)</t>
  </si>
  <si>
    <t>园景双床房&lt;双人入住&gt;&lt;双早&gt;&lt;双床&gt;</t>
  </si>
  <si>
    <t>吴海森</t>
  </si>
  <si>
    <t xml:space="preserve">	14283376250</t>
  </si>
  <si>
    <t>[博罗]博罗怡情谷温泉酒店(67828301)</t>
  </si>
  <si>
    <t>高级双床房&lt;今日特价 &gt;&lt;双人入住&gt;&lt;早+晚餐&gt;</t>
  </si>
  <si>
    <t>邓雅月</t>
  </si>
  <si>
    <t xml:space="preserve">	14283638359</t>
  </si>
  <si>
    <t>标准双人房&lt;双人入住&gt;&lt;无早&gt;&lt;今日特价 &gt;&lt;双床&gt;</t>
  </si>
  <si>
    <t>方恒</t>
  </si>
  <si>
    <t xml:space="preserve">	14283797288</t>
  </si>
  <si>
    <t>豪华湖景大床房&lt;双人入住&gt;&lt;无早&gt;&lt;今日特价 &gt;&lt;大床&gt;</t>
  </si>
  <si>
    <t>梁沃钦</t>
  </si>
  <si>
    <t xml:space="preserve">	14284116925</t>
  </si>
  <si>
    <t>钟伟,黄智华,吴穹</t>
  </si>
  <si>
    <t xml:space="preserve">	14284440757</t>
  </si>
  <si>
    <t>精致双床房&lt;中宾&gt;&lt;双人入住&gt;&lt;今日特价 &gt;&lt;双早&gt;&lt;双床&gt;</t>
  </si>
  <si>
    <t>刘毅兴,刘毅</t>
  </si>
  <si>
    <t>售中-OP</t>
  </si>
  <si>
    <t xml:space="preserve">	14285060991</t>
  </si>
  <si>
    <t>标准单人房&lt;双人入住&gt;&lt;今日特价 &gt;&lt;双早&gt;&lt;大床&gt;</t>
  </si>
  <si>
    <t>符致谋</t>
  </si>
  <si>
    <t>,</t>
  </si>
  <si>
    <t>系统无单</t>
  </si>
  <si>
    <t>A210128190210459</t>
  </si>
  <si>
    <t>合计10391元</t>
  </si>
  <si>
    <t>客户订单号</t>
  </si>
  <si>
    <t>汇智订单号</t>
  </si>
  <si>
    <t>酒店名称</t>
  </si>
  <si>
    <t>客户姓名</t>
  </si>
  <si>
    <t>退房日期</t>
  </si>
  <si>
    <t>币种</t>
  </si>
  <si>
    <t>金额</t>
  </si>
  <si>
    <t>联系人</t>
  </si>
  <si>
    <t>手机</t>
  </si>
  <si>
    <t>东莞稻香喜舍酒店</t>
  </si>
  <si>
    <t>2021-01-12</t>
  </si>
  <si>
    <t>2021-01-13</t>
  </si>
  <si>
    <t>RMB</t>
  </si>
  <si>
    <t>350.00</t>
  </si>
  <si>
    <t>95010</t>
  </si>
  <si>
    <t>2021/1/12 21:16:43</t>
  </si>
  <si>
    <t>大理海湾国际酒店</t>
  </si>
  <si>
    <t>938.00</t>
  </si>
  <si>
    <t/>
  </si>
  <si>
    <t>2021/1/12 17:42:01</t>
  </si>
  <si>
    <t>梅州客天下国际大酒店</t>
  </si>
  <si>
    <t>1080.00</t>
  </si>
  <si>
    <t>钟伟</t>
  </si>
  <si>
    <t>2021/1/12 16:17:14</t>
  </si>
  <si>
    <t>360.00</t>
  </si>
  <si>
    <t>2021/1/12 14:38:39</t>
  </si>
  <si>
    <t>340.00</t>
  </si>
  <si>
    <t>2021/1/12 13:50:04</t>
  </si>
  <si>
    <t>怡情谷温泉度假酒店</t>
  </si>
  <si>
    <t>730.00</t>
  </si>
  <si>
    <t>2021/1/12 12:37:15</t>
  </si>
  <si>
    <t>佳兆业可域精选酒店(深圳大鹏店)</t>
  </si>
  <si>
    <t>2021-01-11</t>
  </si>
  <si>
    <t>740.00</t>
  </si>
  <si>
    <t>2021/1/11 15:01:12</t>
  </si>
  <si>
    <t>三亚凤凰岛度假酒店</t>
  </si>
  <si>
    <t>2256.00</t>
  </si>
  <si>
    <t>胡兵</t>
  </si>
  <si>
    <t>2021/1/11 12:27:29</t>
  </si>
  <si>
    <t>DLT6251060</t>
  </si>
  <si>
    <t>麗枫酒店(广州体育西路地铁站店)</t>
  </si>
  <si>
    <t>杨惠淅</t>
  </si>
  <si>
    <t>0.00</t>
  </si>
  <si>
    <t>2021/1/11 8:14:45</t>
  </si>
  <si>
    <t>2021-01-10</t>
  </si>
  <si>
    <t>1155.00</t>
  </si>
  <si>
    <t>2021/1/10 12:14:10</t>
  </si>
  <si>
    <t>2021/1/10 10:51:13</t>
  </si>
  <si>
    <t>2021/1/10 8:05:50</t>
  </si>
  <si>
    <t>上海华美国际酒店</t>
  </si>
  <si>
    <t>BAI RIC YIPENG</t>
  </si>
  <si>
    <t>163.00</t>
  </si>
  <si>
    <t>2021/1/9 11:31:21</t>
  </si>
  <si>
    <t>509.00</t>
  </si>
  <si>
    <t>2021/1/8 20:35:21</t>
  </si>
  <si>
    <t>爱丽思国际酒店公寓(广州沿江路民间金融大厦店)</t>
  </si>
  <si>
    <t>390.00</t>
  </si>
  <si>
    <t>2021/1/8 13:30:49</t>
  </si>
  <si>
    <t>1020.00</t>
  </si>
  <si>
    <t>2021/1/7 17:29:19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</si>
</sst>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3">
    <font>
      <sz val="11"/>
      <color theme="1"/>
      <name val="宋体"/>
      <charset val="134"/>
      <scheme val="minor"/>
    </font>
    <font>
      <sz val="10"/>
      <name val="Arial"/>
      <charset val="0"/>
    </font>
    <font>
      <sz val="12"/>
      <name val="宋体"/>
      <charset val="0"/>
    </font>
    <font>
      <sz val="11"/>
      <color theme="1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C6EFCE"/>
        <bgColor indexed="64"/>
      </patternFill>
    </fill>
  </fills>
  <borders count="10">
    <border>
      <left/>
      <right/>
      <top/>
      <bottom/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3" fillId="0" borderId="0" applyFont="0" applyFill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3" fillId="19" borderId="6" applyNumberFormat="0" applyFont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4" fillId="2" borderId="2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6" fillId="4" borderId="4" applyNumberFormat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1" fillId="0" borderId="0" xfId="0" applyFont="1" applyFill="1" applyBorder="1" applyAlignment="1"/>
    <xf numFmtId="0" fontId="2" fillId="0" borderId="1" xfId="0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/>
    </xf>
    <xf numFmtId="0" fontId="3" fillId="0" borderId="0" xfId="0" applyFont="1" applyFill="1" applyAlignment="1">
      <alignment vertical="center"/>
    </xf>
    <xf numFmtId="0" fontId="3" fillId="0" borderId="0" xfId="0" applyNumberFormat="1" applyFont="1" applyFill="1" applyAlignment="1">
      <alignment vertical="center"/>
    </xf>
    <xf numFmtId="0" fontId="3" fillId="0" borderId="0" xfId="0" applyNumberFormat="1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14" fontId="3" fillId="0" borderId="0" xfId="0" applyNumberFormat="1" applyFont="1" applyFill="1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F23"/>
  <sheetViews>
    <sheetView workbookViewId="0">
      <selection activeCell="A1" sqref="$A1:$XFD1048576"/>
    </sheetView>
  </sheetViews>
  <sheetFormatPr defaultColWidth="9" defaultRowHeight="13.5"/>
  <cols>
    <col min="1" max="16384" width="9" style="4"/>
  </cols>
  <sheetData>
    <row r="1" s="4" customFormat="1" spans="1:32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4" t="s">
        <v>17</v>
      </c>
      <c r="S1" s="4" t="s">
        <v>18</v>
      </c>
      <c r="T1" s="4" t="s">
        <v>19</v>
      </c>
      <c r="U1" s="4" t="s">
        <v>20</v>
      </c>
      <c r="V1" s="4" t="s">
        <v>21</v>
      </c>
      <c r="W1" s="4" t="s">
        <v>22</v>
      </c>
      <c r="X1" s="4" t="s">
        <v>23</v>
      </c>
      <c r="Y1" s="4" t="s">
        <v>24</v>
      </c>
      <c r="Z1" s="4" t="s">
        <v>25</v>
      </c>
      <c r="AA1" s="4" t="s">
        <v>26</v>
      </c>
      <c r="AB1" s="4" t="s">
        <v>27</v>
      </c>
      <c r="AC1" s="4" t="s">
        <v>28</v>
      </c>
      <c r="AD1" s="4" t="s">
        <v>29</v>
      </c>
      <c r="AE1" s="4" t="s">
        <v>30</v>
      </c>
      <c r="AF1" s="4" t="s">
        <v>31</v>
      </c>
    </row>
    <row r="2" s="4" customFormat="1" spans="1:32">
      <c r="A2" s="4" t="s">
        <v>32</v>
      </c>
      <c r="B2" s="4"/>
      <c r="C2" s="4" t="s">
        <v>33</v>
      </c>
      <c r="D2" s="4"/>
      <c r="E2" s="4" t="s">
        <v>34</v>
      </c>
      <c r="F2" s="4" t="s">
        <v>35</v>
      </c>
      <c r="G2" s="4"/>
      <c r="H2" s="4" t="s">
        <v>36</v>
      </c>
      <c r="I2" s="4" t="s">
        <v>37</v>
      </c>
      <c r="J2" s="4" t="s">
        <v>38</v>
      </c>
      <c r="K2" s="8">
        <v>44206</v>
      </c>
      <c r="L2" s="8">
        <v>44209</v>
      </c>
      <c r="M2" s="4">
        <v>1</v>
      </c>
      <c r="N2" s="4">
        <v>3</v>
      </c>
      <c r="O2" s="4">
        <v>3</v>
      </c>
      <c r="P2" s="4">
        <v>1020</v>
      </c>
      <c r="Q2" s="4">
        <v>0</v>
      </c>
      <c r="R2" s="4">
        <v>1020</v>
      </c>
      <c r="S2" s="4">
        <v>0</v>
      </c>
      <c r="T2" s="4"/>
      <c r="U2" s="4" t="s">
        <v>39</v>
      </c>
      <c r="V2" s="4" t="s">
        <v>40</v>
      </c>
      <c r="W2" s="4" t="s">
        <v>41</v>
      </c>
      <c r="X2" s="4" t="s">
        <v>42</v>
      </c>
      <c r="Y2" s="4"/>
      <c r="Z2" s="8">
        <v>44203</v>
      </c>
      <c r="AA2" s="8">
        <v>44209</v>
      </c>
      <c r="AB2" s="4"/>
      <c r="AC2" s="4" t="s">
        <v>43</v>
      </c>
      <c r="AD2" s="4">
        <v>1020</v>
      </c>
      <c r="AE2" s="4">
        <v>0</v>
      </c>
      <c r="AF2" s="4">
        <v>0</v>
      </c>
    </row>
    <row r="3" s="4" customFormat="1" spans="1:32">
      <c r="A3" s="4" t="s">
        <v>44</v>
      </c>
      <c r="B3" s="4"/>
      <c r="C3" s="4" t="s">
        <v>33</v>
      </c>
      <c r="D3" s="4"/>
      <c r="E3" s="4" t="s">
        <v>34</v>
      </c>
      <c r="F3" s="4" t="s">
        <v>35</v>
      </c>
      <c r="G3" s="4"/>
      <c r="H3" s="4" t="s">
        <v>36</v>
      </c>
      <c r="I3" s="4" t="s">
        <v>45</v>
      </c>
      <c r="J3" s="4" t="s">
        <v>46</v>
      </c>
      <c r="K3" s="8">
        <v>44206</v>
      </c>
      <c r="L3" s="8">
        <v>44209</v>
      </c>
      <c r="M3" s="4">
        <v>1</v>
      </c>
      <c r="N3" s="4">
        <v>3</v>
      </c>
      <c r="O3" s="4">
        <v>3</v>
      </c>
      <c r="P3" s="4">
        <v>390</v>
      </c>
      <c r="Q3" s="4">
        <v>0</v>
      </c>
      <c r="R3" s="4">
        <v>390</v>
      </c>
      <c r="S3" s="4">
        <v>0</v>
      </c>
      <c r="T3" s="4"/>
      <c r="U3" s="4" t="s">
        <v>47</v>
      </c>
      <c r="V3" s="4" t="s">
        <v>40</v>
      </c>
      <c r="W3" s="4" t="s">
        <v>41</v>
      </c>
      <c r="X3" s="4" t="s">
        <v>42</v>
      </c>
      <c r="Y3" s="4"/>
      <c r="Z3" s="8">
        <v>44204</v>
      </c>
      <c r="AA3" s="8">
        <v>44209</v>
      </c>
      <c r="AB3" s="4"/>
      <c r="AC3" s="4" t="s">
        <v>43</v>
      </c>
      <c r="AD3" s="4">
        <v>390</v>
      </c>
      <c r="AE3" s="4">
        <v>0</v>
      </c>
      <c r="AF3" s="4">
        <v>0</v>
      </c>
    </row>
    <row r="4" s="4" customFormat="1" spans="1:32">
      <c r="A4" s="4" t="s">
        <v>48</v>
      </c>
      <c r="B4" s="4"/>
      <c r="C4" s="4" t="s">
        <v>33</v>
      </c>
      <c r="D4" s="4"/>
      <c r="E4" s="4" t="s">
        <v>34</v>
      </c>
      <c r="F4" s="4" t="s">
        <v>35</v>
      </c>
      <c r="G4" s="4"/>
      <c r="H4" s="4" t="s">
        <v>36</v>
      </c>
      <c r="I4" s="4" t="s">
        <v>49</v>
      </c>
      <c r="J4" s="4" t="s">
        <v>50</v>
      </c>
      <c r="K4" s="8">
        <v>44206</v>
      </c>
      <c r="L4" s="8">
        <v>44209</v>
      </c>
      <c r="M4" s="4">
        <v>1</v>
      </c>
      <c r="N4" s="4">
        <v>3</v>
      </c>
      <c r="O4" s="4">
        <v>3</v>
      </c>
      <c r="P4" s="4">
        <v>509</v>
      </c>
      <c r="Q4" s="4">
        <v>0</v>
      </c>
      <c r="R4" s="4">
        <v>509</v>
      </c>
      <c r="S4" s="4">
        <v>0</v>
      </c>
      <c r="T4" s="4"/>
      <c r="U4" s="4" t="s">
        <v>51</v>
      </c>
      <c r="V4" s="4" t="s">
        <v>40</v>
      </c>
      <c r="W4" s="4" t="s">
        <v>41</v>
      </c>
      <c r="X4" s="4" t="s">
        <v>42</v>
      </c>
      <c r="Y4" s="4"/>
      <c r="Z4" s="8">
        <v>44204</v>
      </c>
      <c r="AA4" s="8">
        <v>44209</v>
      </c>
      <c r="AB4" s="4"/>
      <c r="AC4" s="4" t="s">
        <v>43</v>
      </c>
      <c r="AD4" s="4">
        <v>509</v>
      </c>
      <c r="AE4" s="4">
        <v>0</v>
      </c>
      <c r="AF4" s="4">
        <v>0</v>
      </c>
    </row>
    <row r="5" s="4" customFormat="1" spans="1:32">
      <c r="A5" s="4" t="s">
        <v>52</v>
      </c>
      <c r="B5" s="4"/>
      <c r="C5" s="4" t="s">
        <v>33</v>
      </c>
      <c r="D5" s="4"/>
      <c r="E5" s="4" t="s">
        <v>34</v>
      </c>
      <c r="F5" s="4" t="s">
        <v>35</v>
      </c>
      <c r="G5" s="4"/>
      <c r="H5" s="4" t="s">
        <v>36</v>
      </c>
      <c r="I5" s="4" t="s">
        <v>49</v>
      </c>
      <c r="J5" s="4" t="s">
        <v>50</v>
      </c>
      <c r="K5" s="8">
        <v>44208</v>
      </c>
      <c r="L5" s="8">
        <v>44209</v>
      </c>
      <c r="M5" s="4">
        <v>1</v>
      </c>
      <c r="N5" s="4">
        <v>1</v>
      </c>
      <c r="O5" s="4">
        <v>1</v>
      </c>
      <c r="P5" s="4">
        <v>163</v>
      </c>
      <c r="Q5" s="4">
        <v>0</v>
      </c>
      <c r="R5" s="4">
        <v>163</v>
      </c>
      <c r="S5" s="4">
        <v>0</v>
      </c>
      <c r="T5" s="4"/>
      <c r="U5" s="4" t="s">
        <v>53</v>
      </c>
      <c r="V5" s="4" t="s">
        <v>40</v>
      </c>
      <c r="W5" s="4" t="s">
        <v>41</v>
      </c>
      <c r="X5" s="4" t="s">
        <v>42</v>
      </c>
      <c r="Y5" s="4"/>
      <c r="Z5" s="8">
        <v>44205</v>
      </c>
      <c r="AA5" s="8">
        <v>44209</v>
      </c>
      <c r="AB5" s="4"/>
      <c r="AC5" s="4" t="s">
        <v>43</v>
      </c>
      <c r="AD5" s="4">
        <v>163</v>
      </c>
      <c r="AE5" s="4">
        <v>0</v>
      </c>
      <c r="AF5" s="4">
        <v>0</v>
      </c>
    </row>
    <row r="6" s="4" customFormat="1" spans="1:32">
      <c r="A6" s="4" t="s">
        <v>54</v>
      </c>
      <c r="B6" s="4"/>
      <c r="C6" s="4" t="s">
        <v>33</v>
      </c>
      <c r="D6" s="4"/>
      <c r="E6" s="4" t="s">
        <v>34</v>
      </c>
      <c r="F6" s="4" t="s">
        <v>35</v>
      </c>
      <c r="G6" s="4"/>
      <c r="H6" s="4" t="s">
        <v>36</v>
      </c>
      <c r="I6" s="4" t="s">
        <v>37</v>
      </c>
      <c r="J6" s="4" t="s">
        <v>55</v>
      </c>
      <c r="K6" s="8">
        <v>44206</v>
      </c>
      <c r="L6" s="8">
        <v>44209</v>
      </c>
      <c r="M6" s="4">
        <v>1</v>
      </c>
      <c r="N6" s="4">
        <v>3</v>
      </c>
      <c r="O6" s="4">
        <v>3</v>
      </c>
      <c r="P6" s="4">
        <v>1050</v>
      </c>
      <c r="Q6" s="4">
        <v>0</v>
      </c>
      <c r="R6" s="4">
        <v>1050</v>
      </c>
      <c r="S6" s="4">
        <v>0</v>
      </c>
      <c r="T6" s="4"/>
      <c r="U6" s="4" t="s">
        <v>56</v>
      </c>
      <c r="V6" s="4" t="s">
        <v>57</v>
      </c>
      <c r="W6" s="4" t="s">
        <v>41</v>
      </c>
      <c r="X6" s="4" t="s">
        <v>42</v>
      </c>
      <c r="Y6" s="4"/>
      <c r="Z6" s="8">
        <v>44206</v>
      </c>
      <c r="AA6" s="8">
        <v>44209</v>
      </c>
      <c r="AB6" s="4"/>
      <c r="AC6" s="4" t="s">
        <v>43</v>
      </c>
      <c r="AD6" s="4">
        <v>1050</v>
      </c>
      <c r="AE6" s="4">
        <v>0</v>
      </c>
      <c r="AF6" s="4">
        <v>0</v>
      </c>
    </row>
    <row r="7" s="4" customFormat="1" spans="1:32">
      <c r="A7" s="4" t="s">
        <v>58</v>
      </c>
      <c r="B7" s="4"/>
      <c r="C7" s="4" t="s">
        <v>33</v>
      </c>
      <c r="D7" s="4"/>
      <c r="E7" s="4" t="s">
        <v>34</v>
      </c>
      <c r="F7" s="4" t="s">
        <v>35</v>
      </c>
      <c r="G7" s="4"/>
      <c r="H7" s="4" t="s">
        <v>36</v>
      </c>
      <c r="I7" s="4" t="s">
        <v>59</v>
      </c>
      <c r="J7" s="4" t="s">
        <v>60</v>
      </c>
      <c r="K7" s="8">
        <v>44208</v>
      </c>
      <c r="L7" s="8">
        <v>44209</v>
      </c>
      <c r="M7" s="4">
        <v>1</v>
      </c>
      <c r="N7" s="4">
        <v>1</v>
      </c>
      <c r="O7" s="4">
        <v>1</v>
      </c>
      <c r="P7" s="4">
        <v>360</v>
      </c>
      <c r="Q7" s="4">
        <v>0</v>
      </c>
      <c r="R7" s="4">
        <v>360</v>
      </c>
      <c r="S7" s="4">
        <v>0</v>
      </c>
      <c r="T7" s="4"/>
      <c r="U7" s="4" t="s">
        <v>61</v>
      </c>
      <c r="V7" s="4" t="s">
        <v>40</v>
      </c>
      <c r="W7" s="4" t="s">
        <v>41</v>
      </c>
      <c r="X7" s="4" t="s">
        <v>42</v>
      </c>
      <c r="Y7" s="4"/>
      <c r="Z7" s="8">
        <v>44206</v>
      </c>
      <c r="AA7" s="8">
        <v>44209</v>
      </c>
      <c r="AB7" s="4"/>
      <c r="AC7" s="4" t="s">
        <v>43</v>
      </c>
      <c r="AD7" s="4">
        <v>360</v>
      </c>
      <c r="AE7" s="4">
        <v>0</v>
      </c>
      <c r="AF7" s="4">
        <v>0</v>
      </c>
    </row>
    <row r="8" s="4" customFormat="1" spans="1:32">
      <c r="A8" s="4" t="s">
        <v>62</v>
      </c>
      <c r="B8" s="4"/>
      <c r="C8" s="4" t="s">
        <v>33</v>
      </c>
      <c r="D8" s="4"/>
      <c r="E8" s="4" t="s">
        <v>34</v>
      </c>
      <c r="F8" s="4" t="s">
        <v>35</v>
      </c>
      <c r="G8" s="4"/>
      <c r="H8" s="4" t="s">
        <v>36</v>
      </c>
      <c r="I8" s="4" t="s">
        <v>37</v>
      </c>
      <c r="J8" s="4" t="s">
        <v>63</v>
      </c>
      <c r="K8" s="8">
        <v>44206</v>
      </c>
      <c r="L8" s="8">
        <v>44209</v>
      </c>
      <c r="M8" s="4">
        <v>1</v>
      </c>
      <c r="N8" s="4">
        <v>3</v>
      </c>
      <c r="O8" s="4">
        <v>3</v>
      </c>
      <c r="P8" s="4">
        <v>1155</v>
      </c>
      <c r="Q8" s="4">
        <v>0</v>
      </c>
      <c r="R8" s="4">
        <v>1155</v>
      </c>
      <c r="S8" s="4">
        <v>0</v>
      </c>
      <c r="T8" s="4"/>
      <c r="U8" s="4" t="s">
        <v>64</v>
      </c>
      <c r="V8" s="4" t="s">
        <v>40</v>
      </c>
      <c r="W8" s="4" t="s">
        <v>41</v>
      </c>
      <c r="X8" s="4" t="s">
        <v>42</v>
      </c>
      <c r="Y8" s="4"/>
      <c r="Z8" s="8">
        <v>44206</v>
      </c>
      <c r="AA8" s="8">
        <v>44209</v>
      </c>
      <c r="AB8" s="4"/>
      <c r="AC8" s="4" t="s">
        <v>43</v>
      </c>
      <c r="AD8" s="4">
        <v>1155</v>
      </c>
      <c r="AE8" s="4">
        <v>0</v>
      </c>
      <c r="AF8" s="4">
        <v>0</v>
      </c>
    </row>
    <row r="9" s="4" customFormat="1" spans="1:32">
      <c r="A9" s="4" t="s">
        <v>54</v>
      </c>
      <c r="B9" s="4"/>
      <c r="C9" s="4" t="s">
        <v>33</v>
      </c>
      <c r="D9" s="4"/>
      <c r="E9" s="4" t="s">
        <v>65</v>
      </c>
      <c r="F9" s="4" t="s">
        <v>35</v>
      </c>
      <c r="G9" s="4"/>
      <c r="H9" s="4" t="s">
        <v>36</v>
      </c>
      <c r="I9" s="4" t="s">
        <v>37</v>
      </c>
      <c r="J9" s="4" t="s">
        <v>55</v>
      </c>
      <c r="K9" s="8">
        <v>44206</v>
      </c>
      <c r="L9" s="8">
        <v>44209</v>
      </c>
      <c r="M9" s="4">
        <v>1</v>
      </c>
      <c r="N9" s="4">
        <v>3</v>
      </c>
      <c r="O9" s="4">
        <v>3</v>
      </c>
      <c r="P9" s="4">
        <v>1050</v>
      </c>
      <c r="Q9" s="4">
        <v>0</v>
      </c>
      <c r="R9" s="4">
        <v>-1050</v>
      </c>
      <c r="S9" s="4">
        <v>0</v>
      </c>
      <c r="T9" s="4"/>
      <c r="U9" s="4" t="s">
        <v>56</v>
      </c>
      <c r="V9" s="4" t="s">
        <v>57</v>
      </c>
      <c r="W9" s="4" t="s">
        <v>41</v>
      </c>
      <c r="X9" s="4" t="s">
        <v>42</v>
      </c>
      <c r="Y9" s="4"/>
      <c r="Z9" s="8">
        <v>44206</v>
      </c>
      <c r="AA9" s="8">
        <v>44209</v>
      </c>
      <c r="AB9" s="4"/>
      <c r="AC9" s="4" t="s">
        <v>43</v>
      </c>
      <c r="AD9" s="4">
        <v>-1050</v>
      </c>
      <c r="AE9" s="4">
        <v>0</v>
      </c>
      <c r="AF9" s="4">
        <v>0</v>
      </c>
    </row>
    <row r="10" s="4" customFormat="1" spans="1:32">
      <c r="A10" s="4" t="s">
        <v>66</v>
      </c>
      <c r="B10" s="4"/>
      <c r="C10" s="4" t="s">
        <v>33</v>
      </c>
      <c r="D10" s="4"/>
      <c r="E10" s="4" t="s">
        <v>34</v>
      </c>
      <c r="F10" s="4" t="s">
        <v>35</v>
      </c>
      <c r="G10" s="4"/>
      <c r="H10" s="4" t="s">
        <v>36</v>
      </c>
      <c r="I10" s="4" t="s">
        <v>67</v>
      </c>
      <c r="J10" s="4" t="s">
        <v>68</v>
      </c>
      <c r="K10" s="8">
        <v>44208</v>
      </c>
      <c r="L10" s="8">
        <v>44209</v>
      </c>
      <c r="M10" s="4">
        <v>2</v>
      </c>
      <c r="N10" s="4">
        <v>1</v>
      </c>
      <c r="O10" s="4">
        <v>2</v>
      </c>
      <c r="P10" s="4">
        <v>2256</v>
      </c>
      <c r="Q10" s="4">
        <v>0</v>
      </c>
      <c r="R10" s="4">
        <v>2256</v>
      </c>
      <c r="S10" s="4">
        <v>0</v>
      </c>
      <c r="T10" s="4"/>
      <c r="U10" s="4" t="s">
        <v>69</v>
      </c>
      <c r="V10" s="4" t="s">
        <v>40</v>
      </c>
      <c r="W10" s="4" t="s">
        <v>41</v>
      </c>
      <c r="X10" s="4" t="s">
        <v>42</v>
      </c>
      <c r="Y10" s="4"/>
      <c r="Z10" s="8">
        <v>44207</v>
      </c>
      <c r="AA10" s="8">
        <v>44209</v>
      </c>
      <c r="AB10" s="4"/>
      <c r="AC10" s="4" t="s">
        <v>43</v>
      </c>
      <c r="AD10" s="4">
        <v>2256</v>
      </c>
      <c r="AE10" s="4">
        <v>0</v>
      </c>
      <c r="AF10" s="4">
        <v>0</v>
      </c>
    </row>
    <row r="11" s="4" customFormat="1" spans="1:32">
      <c r="A11" s="4" t="s">
        <v>70</v>
      </c>
      <c r="B11" s="4"/>
      <c r="C11" s="4" t="s">
        <v>33</v>
      </c>
      <c r="D11" s="4"/>
      <c r="E11" s="4" t="s">
        <v>34</v>
      </c>
      <c r="F11" s="4" t="s">
        <v>35</v>
      </c>
      <c r="G11" s="4"/>
      <c r="H11" s="4" t="s">
        <v>36</v>
      </c>
      <c r="I11" s="4" t="s">
        <v>71</v>
      </c>
      <c r="J11" s="4" t="s">
        <v>72</v>
      </c>
      <c r="K11" s="8">
        <v>44207</v>
      </c>
      <c r="L11" s="8">
        <v>44209</v>
      </c>
      <c r="M11" s="4">
        <v>1</v>
      </c>
      <c r="N11" s="4">
        <v>2</v>
      </c>
      <c r="O11" s="4">
        <v>2</v>
      </c>
      <c r="P11" s="4">
        <v>740</v>
      </c>
      <c r="Q11" s="4">
        <v>0</v>
      </c>
      <c r="R11" s="4">
        <v>740</v>
      </c>
      <c r="S11" s="4">
        <v>0</v>
      </c>
      <c r="T11" s="4"/>
      <c r="U11" s="4" t="s">
        <v>73</v>
      </c>
      <c r="V11" s="4" t="s">
        <v>40</v>
      </c>
      <c r="W11" s="4" t="s">
        <v>41</v>
      </c>
      <c r="X11" s="4" t="s">
        <v>42</v>
      </c>
      <c r="Y11" s="4"/>
      <c r="Z11" s="8">
        <v>44207</v>
      </c>
      <c r="AA11" s="8">
        <v>44209</v>
      </c>
      <c r="AB11" s="4"/>
      <c r="AC11" s="4" t="s">
        <v>43</v>
      </c>
      <c r="AD11" s="4">
        <v>740</v>
      </c>
      <c r="AE11" s="4">
        <v>0</v>
      </c>
      <c r="AF11" s="4">
        <v>0</v>
      </c>
    </row>
    <row r="12" s="4" customFormat="1" spans="1:32">
      <c r="A12" s="4" t="s">
        <v>74</v>
      </c>
      <c r="B12" s="4"/>
      <c r="C12" s="4" t="s">
        <v>33</v>
      </c>
      <c r="D12" s="4"/>
      <c r="E12" s="4" t="s">
        <v>34</v>
      </c>
      <c r="F12" s="4" t="s">
        <v>35</v>
      </c>
      <c r="G12" s="4"/>
      <c r="H12" s="4" t="s">
        <v>36</v>
      </c>
      <c r="I12" s="4" t="s">
        <v>75</v>
      </c>
      <c r="J12" s="4" t="s">
        <v>76</v>
      </c>
      <c r="K12" s="8">
        <v>44208</v>
      </c>
      <c r="L12" s="8">
        <v>44209</v>
      </c>
      <c r="M12" s="4">
        <v>1</v>
      </c>
      <c r="N12" s="4">
        <v>1</v>
      </c>
      <c r="O12" s="4">
        <v>1</v>
      </c>
      <c r="P12" s="4">
        <v>500</v>
      </c>
      <c r="Q12" s="4">
        <v>0</v>
      </c>
      <c r="R12" s="4">
        <v>500</v>
      </c>
      <c r="S12" s="4">
        <v>0</v>
      </c>
      <c r="T12" s="4"/>
      <c r="U12" s="4" t="s">
        <v>77</v>
      </c>
      <c r="V12" s="4" t="s">
        <v>57</v>
      </c>
      <c r="W12" s="4" t="s">
        <v>41</v>
      </c>
      <c r="X12" s="4" t="s">
        <v>42</v>
      </c>
      <c r="Y12" s="4"/>
      <c r="Z12" s="8">
        <v>44208</v>
      </c>
      <c r="AA12" s="8">
        <v>44209</v>
      </c>
      <c r="AB12" s="4"/>
      <c r="AC12" s="4" t="s">
        <v>43</v>
      </c>
      <c r="AD12" s="4">
        <v>500</v>
      </c>
      <c r="AE12" s="4">
        <v>0</v>
      </c>
      <c r="AF12" s="4">
        <v>0</v>
      </c>
    </row>
    <row r="13" s="4" customFormat="1" spans="1:32">
      <c r="A13" s="4" t="s">
        <v>78</v>
      </c>
      <c r="B13" s="4"/>
      <c r="C13" s="4" t="s">
        <v>33</v>
      </c>
      <c r="D13" s="4"/>
      <c r="E13" s="4" t="s">
        <v>34</v>
      </c>
      <c r="F13" s="4" t="s">
        <v>35</v>
      </c>
      <c r="G13" s="4"/>
      <c r="H13" s="4" t="s">
        <v>36</v>
      </c>
      <c r="I13" s="4" t="s">
        <v>75</v>
      </c>
      <c r="J13" s="4" t="s">
        <v>79</v>
      </c>
      <c r="K13" s="8">
        <v>44208</v>
      </c>
      <c r="L13" s="8">
        <v>44209</v>
      </c>
      <c r="M13" s="4">
        <v>1</v>
      </c>
      <c r="N13" s="4">
        <v>1</v>
      </c>
      <c r="O13" s="4">
        <v>1</v>
      </c>
      <c r="P13" s="4">
        <v>530</v>
      </c>
      <c r="Q13" s="4">
        <v>0</v>
      </c>
      <c r="R13" s="4">
        <v>530</v>
      </c>
      <c r="S13" s="4">
        <v>0</v>
      </c>
      <c r="T13" s="4"/>
      <c r="U13" s="4" t="s">
        <v>80</v>
      </c>
      <c r="V13" s="4" t="s">
        <v>57</v>
      </c>
      <c r="W13" s="4" t="s">
        <v>41</v>
      </c>
      <c r="X13" s="4" t="s">
        <v>42</v>
      </c>
      <c r="Y13" s="4"/>
      <c r="Z13" s="8">
        <v>44208</v>
      </c>
      <c r="AA13" s="8">
        <v>44209</v>
      </c>
      <c r="AB13" s="4"/>
      <c r="AC13" s="4" t="s">
        <v>43</v>
      </c>
      <c r="AD13" s="4">
        <v>530</v>
      </c>
      <c r="AE13" s="4">
        <v>0</v>
      </c>
      <c r="AF13" s="4">
        <v>0</v>
      </c>
    </row>
    <row r="14" s="4" customFormat="1" spans="1:32">
      <c r="A14" s="4" t="s">
        <v>78</v>
      </c>
      <c r="B14" s="4"/>
      <c r="C14" s="4" t="s">
        <v>33</v>
      </c>
      <c r="D14" s="4"/>
      <c r="E14" s="4" t="s">
        <v>65</v>
      </c>
      <c r="F14" s="4" t="s">
        <v>35</v>
      </c>
      <c r="G14" s="4"/>
      <c r="H14" s="4" t="s">
        <v>36</v>
      </c>
      <c r="I14" s="4" t="s">
        <v>75</v>
      </c>
      <c r="J14" s="4" t="s">
        <v>79</v>
      </c>
      <c r="K14" s="8">
        <v>44208</v>
      </c>
      <c r="L14" s="8">
        <v>44209</v>
      </c>
      <c r="M14" s="4">
        <v>1</v>
      </c>
      <c r="N14" s="4">
        <v>1</v>
      </c>
      <c r="O14" s="4">
        <v>1</v>
      </c>
      <c r="P14" s="4">
        <v>530</v>
      </c>
      <c r="Q14" s="4">
        <v>0</v>
      </c>
      <c r="R14" s="4">
        <v>-530</v>
      </c>
      <c r="S14" s="4">
        <v>0</v>
      </c>
      <c r="T14" s="4"/>
      <c r="U14" s="4" t="s">
        <v>80</v>
      </c>
      <c r="V14" s="4" t="s">
        <v>57</v>
      </c>
      <c r="W14" s="4" t="s">
        <v>41</v>
      </c>
      <c r="X14" s="4" t="s">
        <v>42</v>
      </c>
      <c r="Y14" s="4"/>
      <c r="Z14" s="8">
        <v>44208</v>
      </c>
      <c r="AA14" s="8">
        <v>44209</v>
      </c>
      <c r="AB14" s="4"/>
      <c r="AC14" s="4" t="s">
        <v>43</v>
      </c>
      <c r="AD14" s="4">
        <v>-530</v>
      </c>
      <c r="AE14" s="4">
        <v>0</v>
      </c>
      <c r="AF14" s="4">
        <v>0</v>
      </c>
    </row>
    <row r="15" s="4" customFormat="1" spans="1:32">
      <c r="A15" s="4" t="s">
        <v>74</v>
      </c>
      <c r="B15" s="4"/>
      <c r="C15" s="4" t="s">
        <v>33</v>
      </c>
      <c r="D15" s="4"/>
      <c r="E15" s="4" t="s">
        <v>65</v>
      </c>
      <c r="F15" s="4" t="s">
        <v>35</v>
      </c>
      <c r="G15" s="4"/>
      <c r="H15" s="4" t="s">
        <v>36</v>
      </c>
      <c r="I15" s="4" t="s">
        <v>75</v>
      </c>
      <c r="J15" s="4" t="s">
        <v>76</v>
      </c>
      <c r="K15" s="8">
        <v>44208</v>
      </c>
      <c r="L15" s="8">
        <v>44209</v>
      </c>
      <c r="M15" s="4">
        <v>1</v>
      </c>
      <c r="N15" s="4">
        <v>1</v>
      </c>
      <c r="O15" s="4">
        <v>1</v>
      </c>
      <c r="P15" s="4">
        <v>500</v>
      </c>
      <c r="Q15" s="4">
        <v>0</v>
      </c>
      <c r="R15" s="4">
        <v>-500</v>
      </c>
      <c r="S15" s="4">
        <v>0</v>
      </c>
      <c r="T15" s="4"/>
      <c r="U15" s="4" t="s">
        <v>77</v>
      </c>
      <c r="V15" s="4" t="s">
        <v>57</v>
      </c>
      <c r="W15" s="4" t="s">
        <v>41</v>
      </c>
      <c r="X15" s="4" t="s">
        <v>42</v>
      </c>
      <c r="Y15" s="4"/>
      <c r="Z15" s="8">
        <v>44208</v>
      </c>
      <c r="AA15" s="8">
        <v>44209</v>
      </c>
      <c r="AB15" s="4"/>
      <c r="AC15" s="4" t="s">
        <v>43</v>
      </c>
      <c r="AD15" s="4">
        <v>-500</v>
      </c>
      <c r="AE15" s="4">
        <v>0</v>
      </c>
      <c r="AF15" s="4">
        <v>0</v>
      </c>
    </row>
    <row r="16" s="4" customFormat="1" spans="1:32">
      <c r="A16" s="4" t="s">
        <v>81</v>
      </c>
      <c r="B16" s="4"/>
      <c r="C16" s="4" t="s">
        <v>33</v>
      </c>
      <c r="D16" s="4"/>
      <c r="E16" s="4" t="s">
        <v>34</v>
      </c>
      <c r="F16" s="4" t="s">
        <v>35</v>
      </c>
      <c r="G16" s="4"/>
      <c r="H16" s="4" t="s">
        <v>36</v>
      </c>
      <c r="I16" s="4" t="s">
        <v>82</v>
      </c>
      <c r="J16" s="4" t="s">
        <v>83</v>
      </c>
      <c r="K16" s="8">
        <v>44208</v>
      </c>
      <c r="L16" s="8">
        <v>44209</v>
      </c>
      <c r="M16" s="4">
        <v>1</v>
      </c>
      <c r="N16" s="4">
        <v>1</v>
      </c>
      <c r="O16" s="4">
        <v>1</v>
      </c>
      <c r="P16" s="4">
        <v>1520</v>
      </c>
      <c r="Q16" s="4">
        <v>0</v>
      </c>
      <c r="R16" s="4">
        <v>1520</v>
      </c>
      <c r="S16" s="4">
        <v>0</v>
      </c>
      <c r="T16" s="4"/>
      <c r="U16" s="4" t="s">
        <v>84</v>
      </c>
      <c r="V16" s="4" t="s">
        <v>57</v>
      </c>
      <c r="W16" s="4" t="s">
        <v>41</v>
      </c>
      <c r="X16" s="4" t="s">
        <v>42</v>
      </c>
      <c r="Y16" s="4"/>
      <c r="Z16" s="8">
        <v>44208</v>
      </c>
      <c r="AA16" s="8">
        <v>44209</v>
      </c>
      <c r="AB16" s="4"/>
      <c r="AC16" s="4" t="s">
        <v>43</v>
      </c>
      <c r="AD16" s="4">
        <v>1520</v>
      </c>
      <c r="AE16" s="4">
        <v>0</v>
      </c>
      <c r="AF16" s="4">
        <v>0</v>
      </c>
    </row>
    <row r="17" s="4" customFormat="1" spans="1:32">
      <c r="A17" s="4" t="s">
        <v>85</v>
      </c>
      <c r="B17" s="4"/>
      <c r="C17" s="4" t="s">
        <v>33</v>
      </c>
      <c r="D17" s="4"/>
      <c r="E17" s="4" t="s">
        <v>34</v>
      </c>
      <c r="F17" s="4" t="s">
        <v>35</v>
      </c>
      <c r="G17" s="4"/>
      <c r="H17" s="4" t="s">
        <v>36</v>
      </c>
      <c r="I17" s="4" t="s">
        <v>86</v>
      </c>
      <c r="J17" s="4" t="s">
        <v>87</v>
      </c>
      <c r="K17" s="8">
        <v>44208</v>
      </c>
      <c r="L17" s="8">
        <v>44209</v>
      </c>
      <c r="M17" s="4">
        <v>1</v>
      </c>
      <c r="N17" s="4">
        <v>1</v>
      </c>
      <c r="O17" s="4">
        <v>1</v>
      </c>
      <c r="P17" s="4">
        <v>730</v>
      </c>
      <c r="Q17" s="4">
        <v>0</v>
      </c>
      <c r="R17" s="4">
        <v>730</v>
      </c>
      <c r="S17" s="4">
        <v>0</v>
      </c>
      <c r="T17" s="4"/>
      <c r="U17" s="4" t="s">
        <v>88</v>
      </c>
      <c r="V17" s="4" t="s">
        <v>40</v>
      </c>
      <c r="W17" s="4" t="s">
        <v>41</v>
      </c>
      <c r="X17" s="4" t="s">
        <v>42</v>
      </c>
      <c r="Y17" s="4"/>
      <c r="Z17" s="8">
        <v>44208</v>
      </c>
      <c r="AA17" s="8">
        <v>44209</v>
      </c>
      <c r="AB17" s="4"/>
      <c r="AC17" s="4" t="s">
        <v>43</v>
      </c>
      <c r="AD17" s="4">
        <v>730</v>
      </c>
      <c r="AE17" s="4">
        <v>0</v>
      </c>
      <c r="AF17" s="4">
        <v>0</v>
      </c>
    </row>
    <row r="18" s="4" customFormat="1" spans="1:32">
      <c r="A18" s="4" t="s">
        <v>81</v>
      </c>
      <c r="B18" s="4"/>
      <c r="C18" s="4" t="s">
        <v>33</v>
      </c>
      <c r="D18" s="4"/>
      <c r="E18" s="4" t="s">
        <v>65</v>
      </c>
      <c r="F18" s="4" t="s">
        <v>35</v>
      </c>
      <c r="G18" s="4"/>
      <c r="H18" s="4" t="s">
        <v>36</v>
      </c>
      <c r="I18" s="4" t="s">
        <v>82</v>
      </c>
      <c r="J18" s="4" t="s">
        <v>83</v>
      </c>
      <c r="K18" s="8">
        <v>44208</v>
      </c>
      <c r="L18" s="8">
        <v>44209</v>
      </c>
      <c r="M18" s="4">
        <v>1</v>
      </c>
      <c r="N18" s="4">
        <v>1</v>
      </c>
      <c r="O18" s="4">
        <v>1</v>
      </c>
      <c r="P18" s="4">
        <v>1520</v>
      </c>
      <c r="Q18" s="4">
        <v>0</v>
      </c>
      <c r="R18" s="4">
        <v>-1520</v>
      </c>
      <c r="S18" s="4">
        <v>0</v>
      </c>
      <c r="T18" s="4"/>
      <c r="U18" s="4" t="s">
        <v>84</v>
      </c>
      <c r="V18" s="4" t="s">
        <v>57</v>
      </c>
      <c r="W18" s="4" t="s">
        <v>41</v>
      </c>
      <c r="X18" s="4" t="s">
        <v>42</v>
      </c>
      <c r="Y18" s="4"/>
      <c r="Z18" s="8">
        <v>44208</v>
      </c>
      <c r="AA18" s="8">
        <v>44209</v>
      </c>
      <c r="AB18" s="4"/>
      <c r="AC18" s="4" t="s">
        <v>43</v>
      </c>
      <c r="AD18" s="4">
        <v>-1520</v>
      </c>
      <c r="AE18" s="4">
        <v>0</v>
      </c>
      <c r="AF18" s="4">
        <v>0</v>
      </c>
    </row>
    <row r="19" s="4" customFormat="1" spans="1:32">
      <c r="A19" s="4" t="s">
        <v>89</v>
      </c>
      <c r="B19" s="4"/>
      <c r="C19" s="4" t="s">
        <v>33</v>
      </c>
      <c r="D19" s="4"/>
      <c r="E19" s="4" t="s">
        <v>34</v>
      </c>
      <c r="F19" s="4" t="s">
        <v>35</v>
      </c>
      <c r="G19" s="4"/>
      <c r="H19" s="4" t="s">
        <v>36</v>
      </c>
      <c r="I19" s="4" t="s">
        <v>37</v>
      </c>
      <c r="J19" s="4" t="s">
        <v>90</v>
      </c>
      <c r="K19" s="8">
        <v>44208</v>
      </c>
      <c r="L19" s="8">
        <v>44209</v>
      </c>
      <c r="M19" s="4">
        <v>1</v>
      </c>
      <c r="N19" s="4">
        <v>1</v>
      </c>
      <c r="O19" s="4">
        <v>1</v>
      </c>
      <c r="P19" s="4">
        <v>340</v>
      </c>
      <c r="Q19" s="4">
        <v>0</v>
      </c>
      <c r="R19" s="4">
        <v>340</v>
      </c>
      <c r="S19" s="4">
        <v>0</v>
      </c>
      <c r="T19" s="4"/>
      <c r="U19" s="4" t="s">
        <v>91</v>
      </c>
      <c r="V19" s="4" t="s">
        <v>40</v>
      </c>
      <c r="W19" s="4" t="s">
        <v>41</v>
      </c>
      <c r="X19" s="4" t="s">
        <v>42</v>
      </c>
      <c r="Y19" s="4"/>
      <c r="Z19" s="8">
        <v>44208</v>
      </c>
      <c r="AA19" s="8">
        <v>44209</v>
      </c>
      <c r="AB19" s="4"/>
      <c r="AC19" s="4" t="s">
        <v>43</v>
      </c>
      <c r="AD19" s="4">
        <v>340</v>
      </c>
      <c r="AE19" s="4">
        <v>0</v>
      </c>
      <c r="AF19" s="4">
        <v>0</v>
      </c>
    </row>
    <row r="20" s="4" customFormat="1" spans="1:32">
      <c r="A20" s="4" t="s">
        <v>92</v>
      </c>
      <c r="B20" s="4"/>
      <c r="C20" s="4" t="s">
        <v>33</v>
      </c>
      <c r="D20" s="4"/>
      <c r="E20" s="4" t="s">
        <v>34</v>
      </c>
      <c r="F20" s="4" t="s">
        <v>35</v>
      </c>
      <c r="G20" s="4"/>
      <c r="H20" s="4" t="s">
        <v>36</v>
      </c>
      <c r="I20" s="4" t="s">
        <v>37</v>
      </c>
      <c r="J20" s="4" t="s">
        <v>93</v>
      </c>
      <c r="K20" s="8">
        <v>44208</v>
      </c>
      <c r="L20" s="8">
        <v>44209</v>
      </c>
      <c r="M20" s="4">
        <v>1</v>
      </c>
      <c r="N20" s="4">
        <v>1</v>
      </c>
      <c r="O20" s="4">
        <v>1</v>
      </c>
      <c r="P20" s="4">
        <v>360</v>
      </c>
      <c r="Q20" s="4">
        <v>0</v>
      </c>
      <c r="R20" s="4">
        <v>360</v>
      </c>
      <c r="S20" s="4">
        <v>0</v>
      </c>
      <c r="T20" s="4"/>
      <c r="U20" s="4" t="s">
        <v>94</v>
      </c>
      <c r="V20" s="4" t="s">
        <v>40</v>
      </c>
      <c r="W20" s="4" t="s">
        <v>41</v>
      </c>
      <c r="X20" s="4" t="s">
        <v>42</v>
      </c>
      <c r="Y20" s="4"/>
      <c r="Z20" s="8">
        <v>44208</v>
      </c>
      <c r="AA20" s="8">
        <v>44209</v>
      </c>
      <c r="AB20" s="4"/>
      <c r="AC20" s="4" t="s">
        <v>43</v>
      </c>
      <c r="AD20" s="4">
        <v>360</v>
      </c>
      <c r="AE20" s="4">
        <v>0</v>
      </c>
      <c r="AF20" s="4">
        <v>0</v>
      </c>
    </row>
    <row r="21" s="4" customFormat="1" spans="1:32">
      <c r="A21" s="4" t="s">
        <v>95</v>
      </c>
      <c r="B21" s="4"/>
      <c r="C21" s="4" t="s">
        <v>33</v>
      </c>
      <c r="D21" s="4"/>
      <c r="E21" s="4" t="s">
        <v>34</v>
      </c>
      <c r="F21" s="4" t="s">
        <v>35</v>
      </c>
      <c r="G21" s="4"/>
      <c r="H21" s="4" t="s">
        <v>36</v>
      </c>
      <c r="I21" s="4" t="s">
        <v>59</v>
      </c>
      <c r="J21" s="4" t="s">
        <v>60</v>
      </c>
      <c r="K21" s="8">
        <v>44208</v>
      </c>
      <c r="L21" s="8">
        <v>44209</v>
      </c>
      <c r="M21" s="4">
        <v>3</v>
      </c>
      <c r="N21" s="4">
        <v>1</v>
      </c>
      <c r="O21" s="4">
        <v>3</v>
      </c>
      <c r="P21" s="4">
        <v>1080</v>
      </c>
      <c r="Q21" s="4">
        <v>0</v>
      </c>
      <c r="R21" s="4">
        <v>1080</v>
      </c>
      <c r="S21" s="4">
        <v>0</v>
      </c>
      <c r="T21" s="4"/>
      <c r="U21" s="4" t="s">
        <v>96</v>
      </c>
      <c r="V21" s="4" t="s">
        <v>40</v>
      </c>
      <c r="W21" s="4" t="s">
        <v>41</v>
      </c>
      <c r="X21" s="4" t="s">
        <v>42</v>
      </c>
      <c r="Y21" s="4"/>
      <c r="Z21" s="8">
        <v>44208</v>
      </c>
      <c r="AA21" s="8">
        <v>44209</v>
      </c>
      <c r="AB21" s="4"/>
      <c r="AC21" s="4" t="s">
        <v>43</v>
      </c>
      <c r="AD21" s="4">
        <v>1080</v>
      </c>
      <c r="AE21" s="4">
        <v>0</v>
      </c>
      <c r="AF21" s="4">
        <v>0</v>
      </c>
    </row>
    <row r="22" s="4" customFormat="1" spans="1:32">
      <c r="A22" s="4" t="s">
        <v>97</v>
      </c>
      <c r="B22" s="4"/>
      <c r="C22" s="4" t="s">
        <v>33</v>
      </c>
      <c r="D22" s="4"/>
      <c r="E22" s="4" t="s">
        <v>34</v>
      </c>
      <c r="F22" s="4" t="s">
        <v>35</v>
      </c>
      <c r="G22" s="4"/>
      <c r="H22" s="4" t="s">
        <v>36</v>
      </c>
      <c r="I22" s="4" t="s">
        <v>75</v>
      </c>
      <c r="J22" s="4" t="s">
        <v>98</v>
      </c>
      <c r="K22" s="8">
        <v>44208</v>
      </c>
      <c r="L22" s="8">
        <v>44209</v>
      </c>
      <c r="M22" s="4">
        <v>2</v>
      </c>
      <c r="N22" s="4">
        <v>1</v>
      </c>
      <c r="O22" s="4">
        <v>2</v>
      </c>
      <c r="P22" s="4">
        <v>938</v>
      </c>
      <c r="Q22" s="4">
        <v>0</v>
      </c>
      <c r="R22" s="4">
        <v>938</v>
      </c>
      <c r="S22" s="4">
        <v>0</v>
      </c>
      <c r="T22" s="4"/>
      <c r="U22" s="4" t="s">
        <v>99</v>
      </c>
      <c r="V22" s="4" t="s">
        <v>40</v>
      </c>
      <c r="W22" s="4" t="s">
        <v>41</v>
      </c>
      <c r="X22" s="4" t="s">
        <v>42</v>
      </c>
      <c r="Y22" s="4"/>
      <c r="Z22" s="8">
        <v>44208</v>
      </c>
      <c r="AA22" s="8">
        <v>44209</v>
      </c>
      <c r="AB22" s="4" t="s">
        <v>100</v>
      </c>
      <c r="AC22" s="4" t="s">
        <v>43</v>
      </c>
      <c r="AD22" s="4">
        <v>938</v>
      </c>
      <c r="AE22" s="4">
        <v>0</v>
      </c>
      <c r="AF22" s="4">
        <v>0</v>
      </c>
    </row>
    <row r="23" s="4" customFormat="1" spans="1:32">
      <c r="A23" s="4" t="s">
        <v>101</v>
      </c>
      <c r="B23" s="4"/>
      <c r="C23" s="4" t="s">
        <v>33</v>
      </c>
      <c r="D23" s="4"/>
      <c r="E23" s="4" t="s">
        <v>34</v>
      </c>
      <c r="F23" s="4" t="s">
        <v>35</v>
      </c>
      <c r="G23" s="4"/>
      <c r="H23" s="4" t="s">
        <v>36</v>
      </c>
      <c r="I23" s="4" t="s">
        <v>37</v>
      </c>
      <c r="J23" s="4" t="s">
        <v>102</v>
      </c>
      <c r="K23" s="8">
        <v>44208</v>
      </c>
      <c r="L23" s="8">
        <v>44209</v>
      </c>
      <c r="M23" s="4">
        <v>1</v>
      </c>
      <c r="N23" s="4">
        <v>1</v>
      </c>
      <c r="O23" s="4">
        <v>1</v>
      </c>
      <c r="P23" s="4">
        <v>350</v>
      </c>
      <c r="Q23" s="4">
        <v>0</v>
      </c>
      <c r="R23" s="4">
        <v>350</v>
      </c>
      <c r="S23" s="4">
        <v>0</v>
      </c>
      <c r="T23" s="4"/>
      <c r="U23" s="4" t="s">
        <v>103</v>
      </c>
      <c r="V23" s="4" t="s">
        <v>40</v>
      </c>
      <c r="W23" s="4" t="s">
        <v>41</v>
      </c>
      <c r="X23" s="4" t="s">
        <v>42</v>
      </c>
      <c r="Y23" s="4"/>
      <c r="Z23" s="8">
        <v>44208</v>
      </c>
      <c r="AA23" s="8">
        <v>44209</v>
      </c>
      <c r="AB23" s="4"/>
      <c r="AC23" s="4" t="s">
        <v>43</v>
      </c>
      <c r="AD23" s="4">
        <v>350</v>
      </c>
      <c r="AE23" s="4">
        <v>0</v>
      </c>
      <c r="AF23" s="4">
        <v>0</v>
      </c>
    </row>
  </sheetData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4"/>
  <sheetViews>
    <sheetView tabSelected="1" workbookViewId="0">
      <selection activeCell="J20" sqref="J20"/>
    </sheetView>
  </sheetViews>
  <sheetFormatPr defaultColWidth="9" defaultRowHeight="13.5"/>
  <cols>
    <col min="1" max="1" width="16.125" style="4" customWidth="1"/>
    <col min="2" max="16356" width="9" style="4"/>
  </cols>
  <sheetData>
    <row r="1" s="4" customFormat="1" spans="1:11">
      <c r="A1" s="4" t="s">
        <v>0</v>
      </c>
      <c r="B1" s="4" t="s">
        <v>17</v>
      </c>
      <c r="K1" s="4" t="s">
        <v>104</v>
      </c>
    </row>
    <row r="2" s="4" customFormat="1" spans="1:11">
      <c r="A2" s="5">
        <v>14260837088</v>
      </c>
      <c r="B2" s="4">
        <v>1020</v>
      </c>
      <c r="C2" s="4" t="str">
        <f>VLOOKUP(A2,HOP!A:H,8,0)</f>
        <v>1020.00</v>
      </c>
      <c r="D2" s="4">
        <f>VLOOKUP(A2,HOP!A:B,2,0)</f>
        <v>1942228</v>
      </c>
      <c r="E2" s="4">
        <f>B2-C2</f>
        <v>0</v>
      </c>
      <c r="K2" s="4" t="str">
        <f>$K$1&amp;D2</f>
        <v>,1942228</v>
      </c>
    </row>
    <row r="3" s="4" customFormat="1" spans="1:11">
      <c r="A3" s="5">
        <v>14265423955</v>
      </c>
      <c r="B3" s="4">
        <v>390</v>
      </c>
      <c r="C3" s="4" t="str">
        <f>VLOOKUP(A3,HOP!A:H,8,0)</f>
        <v>390.00</v>
      </c>
      <c r="D3" s="4">
        <f>VLOOKUP(A3,HOP!A:B,2,0)</f>
        <v>1942661</v>
      </c>
      <c r="E3" s="4">
        <f>B3-C3</f>
        <v>0</v>
      </c>
      <c r="K3" s="4" t="str">
        <f>$K$1&amp;D3</f>
        <v>,1942661</v>
      </c>
    </row>
    <row r="4" s="4" customFormat="1" spans="1:11">
      <c r="A4" s="5">
        <v>14267056009</v>
      </c>
      <c r="B4" s="4">
        <v>509</v>
      </c>
      <c r="C4" s="4" t="str">
        <f>VLOOKUP(A4,HOP!A:H,8,0)</f>
        <v>509.00</v>
      </c>
      <c r="D4" s="4">
        <f>VLOOKUP(A4,HOP!A:B,2,0)</f>
        <v>1942891</v>
      </c>
      <c r="E4" s="4">
        <f>B4-C4</f>
        <v>0</v>
      </c>
      <c r="K4" s="4" t="str">
        <f>$K$1&amp;D4</f>
        <v>,1942891</v>
      </c>
    </row>
    <row r="5" s="4" customFormat="1" spans="1:11">
      <c r="A5" s="5">
        <v>14268607030</v>
      </c>
      <c r="B5" s="4">
        <v>163</v>
      </c>
      <c r="C5" s="4" t="str">
        <f>VLOOKUP(A5,HOP!A:H,8,0)</f>
        <v>163.00</v>
      </c>
      <c r="D5" s="4">
        <f>VLOOKUP(A5,HOP!A:B,2,0)</f>
        <v>1943182</v>
      </c>
      <c r="E5" s="4">
        <f>B5-C5</f>
        <v>0</v>
      </c>
      <c r="K5" s="4" t="str">
        <f>$K$1&amp;D5</f>
        <v>,1943182</v>
      </c>
    </row>
    <row r="6" s="4" customFormat="1" spans="1:11">
      <c r="A6" s="6">
        <v>14283374149</v>
      </c>
      <c r="B6" s="7">
        <v>0</v>
      </c>
      <c r="C6" s="7" t="e">
        <f>VLOOKUP(A6,HOP!A:H,8,0)</f>
        <v>#N/A</v>
      </c>
      <c r="D6" s="7">
        <v>1944442</v>
      </c>
      <c r="E6" s="7" t="e">
        <f>B6-C6</f>
        <v>#N/A</v>
      </c>
      <c r="K6" s="7" t="str">
        <f>$K$1&amp;D6</f>
        <v>,1944442</v>
      </c>
    </row>
    <row r="7" s="4" customFormat="1" spans="1:11">
      <c r="A7" s="5">
        <v>14273983301</v>
      </c>
      <c r="B7" s="4">
        <v>360</v>
      </c>
      <c r="C7" s="4" t="str">
        <f>VLOOKUP(A7,HOP!A:H,8,0)</f>
        <v>360.00</v>
      </c>
      <c r="D7" s="4">
        <f>VLOOKUP(A7,HOP!A:B,2,0)</f>
        <v>1943580</v>
      </c>
      <c r="E7" s="4">
        <f>B7-C7</f>
        <v>0</v>
      </c>
      <c r="K7" s="4" t="str">
        <f>$K$1&amp;D7</f>
        <v>,1943580</v>
      </c>
    </row>
    <row r="8" s="4" customFormat="1" spans="1:11">
      <c r="A8" s="5">
        <v>14274233843</v>
      </c>
      <c r="B8" s="4">
        <v>1155</v>
      </c>
      <c r="C8" s="4" t="str">
        <f>VLOOKUP(A8,HOP!A:H,8,0)</f>
        <v>1155.00</v>
      </c>
      <c r="D8" s="4">
        <f>VLOOKUP(A8,HOP!A:B,2,0)</f>
        <v>1943611</v>
      </c>
      <c r="E8" s="4">
        <f>B8-C8</f>
        <v>0</v>
      </c>
      <c r="K8" s="4" t="str">
        <f>$K$1&amp;D8</f>
        <v>,1943611</v>
      </c>
    </row>
    <row r="9" s="4" customFormat="1" spans="1:11">
      <c r="A9" s="5">
        <v>14278404826</v>
      </c>
      <c r="B9" s="4">
        <v>2256</v>
      </c>
      <c r="C9" s="4" t="str">
        <f>VLOOKUP(A9,HOP!A:H,8,0)</f>
        <v>2256.00</v>
      </c>
      <c r="D9" s="4">
        <f>VLOOKUP(A9,HOP!A:B,2,0)</f>
        <v>1944014</v>
      </c>
      <c r="E9" s="4">
        <f>B9-C9</f>
        <v>0</v>
      </c>
      <c r="K9" s="4" t="str">
        <f>$K$1&amp;D9</f>
        <v>,1944014</v>
      </c>
    </row>
    <row r="10" s="4" customFormat="1" spans="1:11">
      <c r="A10" s="5">
        <v>14278917361</v>
      </c>
      <c r="B10" s="4">
        <v>740</v>
      </c>
      <c r="C10" s="4" t="str">
        <f>VLOOKUP(A10,HOP!A:H,8,0)</f>
        <v>740.00</v>
      </c>
      <c r="D10" s="4">
        <f>VLOOKUP(A10,HOP!A:B,2,0)</f>
        <v>1944078</v>
      </c>
      <c r="E10" s="4">
        <f>B10-C10</f>
        <v>0</v>
      </c>
      <c r="K10" s="4" t="str">
        <f>$K$1&amp;D10</f>
        <v>,1944078</v>
      </c>
    </row>
    <row r="11" s="4" customFormat="1" spans="1:11">
      <c r="A11" s="6">
        <v>14282421925</v>
      </c>
      <c r="B11" s="7">
        <v>0</v>
      </c>
      <c r="C11" s="7" t="e">
        <f>VLOOKUP(A11,HOP!A:H,8,0)</f>
        <v>#N/A</v>
      </c>
      <c r="D11" s="7" t="e">
        <f>VLOOKUP(A11,HOP!A:B,2,0)</f>
        <v>#N/A</v>
      </c>
      <c r="E11" s="7" t="e">
        <f>B11-C11</f>
        <v>#N/A</v>
      </c>
      <c r="F11" s="4" t="s">
        <v>105</v>
      </c>
      <c r="K11" s="7" t="e">
        <f>$K$1&amp;D11</f>
        <v>#N/A</v>
      </c>
    </row>
    <row r="12" s="4" customFormat="1" spans="1:11">
      <c r="A12" s="6">
        <v>14282420888</v>
      </c>
      <c r="B12" s="7">
        <v>0</v>
      </c>
      <c r="C12" s="7" t="e">
        <f>VLOOKUP(A12,HOP!A:H,8,0)</f>
        <v>#N/A</v>
      </c>
      <c r="D12" s="7" t="e">
        <f>VLOOKUP(A12,HOP!A:B,2,0)</f>
        <v>#N/A</v>
      </c>
      <c r="E12" s="7" t="e">
        <f>B12-C12</f>
        <v>#N/A</v>
      </c>
      <c r="F12" s="4" t="s">
        <v>105</v>
      </c>
      <c r="K12" s="7" t="e">
        <f>$K$1&amp;D12</f>
        <v>#N/A</v>
      </c>
    </row>
    <row r="13" s="4" customFormat="1" spans="1:11">
      <c r="A13" s="6">
        <v>14273701331</v>
      </c>
      <c r="B13" s="7">
        <v>0</v>
      </c>
      <c r="C13" s="7" t="str">
        <f>VLOOKUP(A13,HOP!A:H,8,0)</f>
        <v>0.00</v>
      </c>
      <c r="D13" s="7">
        <f>VLOOKUP(A13,HOP!A:B,2,0)</f>
        <v>1943545</v>
      </c>
      <c r="E13" s="7">
        <f>B13-C13</f>
        <v>0</v>
      </c>
      <c r="K13" s="7" t="str">
        <f>$K$1&amp;D13</f>
        <v>,1943545</v>
      </c>
    </row>
    <row r="14" s="4" customFormat="1" spans="1:11">
      <c r="A14" s="5">
        <v>14283376250</v>
      </c>
      <c r="B14" s="4">
        <v>730</v>
      </c>
      <c r="C14" s="4" t="str">
        <f>VLOOKUP(A14,HOP!A:H,8,0)</f>
        <v>730.00</v>
      </c>
      <c r="D14" s="4">
        <f>VLOOKUP(A14,HOP!A:B,2,0)</f>
        <v>1944443</v>
      </c>
      <c r="E14" s="4">
        <f>B14-C14</f>
        <v>0</v>
      </c>
      <c r="K14" s="4" t="str">
        <f>$K$1&amp;D14</f>
        <v>,1944443</v>
      </c>
    </row>
    <row r="15" s="4" customFormat="1" spans="1:11">
      <c r="A15" s="5">
        <v>14283638359</v>
      </c>
      <c r="B15" s="4">
        <v>340</v>
      </c>
      <c r="C15" s="4" t="str">
        <f>VLOOKUP(A15,HOP!A:H,8,0)</f>
        <v>340.00</v>
      </c>
      <c r="D15" s="4">
        <f>VLOOKUP(A15,HOP!A:B,2,0)</f>
        <v>1944464</v>
      </c>
      <c r="E15" s="4">
        <f>B15-C15</f>
        <v>0</v>
      </c>
      <c r="K15" s="4" t="str">
        <f>$K$1&amp;D15</f>
        <v>,1944464</v>
      </c>
    </row>
    <row r="16" s="4" customFormat="1" spans="1:11">
      <c r="A16" s="5">
        <v>14283797288</v>
      </c>
      <c r="B16" s="4">
        <v>360</v>
      </c>
      <c r="C16" s="4" t="str">
        <f>VLOOKUP(A16,HOP!A:H,8,0)</f>
        <v>360.00</v>
      </c>
      <c r="D16" s="4">
        <f>VLOOKUP(A16,HOP!A:B,2,0)</f>
        <v>1944477</v>
      </c>
      <c r="E16" s="4">
        <f>B16-C16</f>
        <v>0</v>
      </c>
      <c r="K16" s="4" t="str">
        <f>$K$1&amp;D16</f>
        <v>,1944477</v>
      </c>
    </row>
    <row r="17" s="4" customFormat="1" spans="1:11">
      <c r="A17" s="5">
        <v>14284116925</v>
      </c>
      <c r="B17" s="4">
        <v>1080</v>
      </c>
      <c r="C17" s="4" t="str">
        <f>VLOOKUP(A17,HOP!A:H,8,0)</f>
        <v>1080.00</v>
      </c>
      <c r="D17" s="4">
        <f>VLOOKUP(A17,HOP!A:B,2,0)</f>
        <v>1944499</v>
      </c>
      <c r="E17" s="4">
        <f>B17-C17</f>
        <v>0</v>
      </c>
      <c r="K17" s="4" t="str">
        <f>$K$1&amp;D17</f>
        <v>,1944499</v>
      </c>
    </row>
    <row r="18" s="4" customFormat="1" spans="1:11">
      <c r="A18" s="5">
        <v>14284440757</v>
      </c>
      <c r="B18" s="4">
        <v>938</v>
      </c>
      <c r="C18" s="4" t="str">
        <f>VLOOKUP(A18,HOP!A:H,8,0)</f>
        <v>938.00</v>
      </c>
      <c r="D18" s="4">
        <f>VLOOKUP(A18,HOP!A:B,2,0)</f>
        <v>1944532</v>
      </c>
      <c r="E18" s="4">
        <f>B18-C18</f>
        <v>0</v>
      </c>
      <c r="K18" s="4" t="str">
        <f>$K$1&amp;D18</f>
        <v>,1944532</v>
      </c>
    </row>
    <row r="19" s="4" customFormat="1" spans="1:11">
      <c r="A19" s="5">
        <v>14285060991</v>
      </c>
      <c r="B19" s="4">
        <v>350</v>
      </c>
      <c r="C19" s="4" t="str">
        <f>VLOOKUP(A19,HOP!A:H,8,0)</f>
        <v>350.00</v>
      </c>
      <c r="D19" s="4">
        <f>VLOOKUP(A19,HOP!A:B,2,0)</f>
        <v>1944620</v>
      </c>
      <c r="E19" s="4">
        <f>B19-C19</f>
        <v>0</v>
      </c>
      <c r="K19" s="4" t="str">
        <f>$K$1&amp;D19</f>
        <v>,1944620</v>
      </c>
    </row>
    <row r="21" spans="2:2">
      <c r="B21" s="4">
        <f>SUM(B2:B20)</f>
        <v>10391</v>
      </c>
    </row>
    <row r="23" spans="1:1">
      <c r="A23" s="4" t="s">
        <v>106</v>
      </c>
    </row>
    <row r="24" spans="1:1">
      <c r="A24" s="4" t="s">
        <v>107</v>
      </c>
    </row>
  </sheetData>
  <conditionalFormatting sqref="A$1:A$1048576">
    <cfRule type="duplicateValues" dxfId="0" priority="1"/>
  </conditionalFormatting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7"/>
  <sheetViews>
    <sheetView workbookViewId="0">
      <selection activeCell="A2" sqref="A2:B17"/>
    </sheetView>
  </sheetViews>
  <sheetFormatPr defaultColWidth="8" defaultRowHeight="12.75"/>
  <cols>
    <col min="1" max="1" width="20.125" style="1" customWidth="1"/>
    <col min="2" max="2" width="22.75" style="1" customWidth="1"/>
    <col min="3" max="3" width="30.625" style="1" customWidth="1"/>
    <col min="4" max="4" width="20.125" style="1" customWidth="1"/>
    <col min="5" max="7" width="17.5" style="1" customWidth="1"/>
    <col min="8" max="8" width="22.75" style="1" customWidth="1"/>
    <col min="9" max="16384" width="8" style="1"/>
  </cols>
  <sheetData>
    <row r="1" s="1" customFormat="1" ht="20" customHeight="1" spans="1:11">
      <c r="A1" s="2" t="s">
        <v>108</v>
      </c>
      <c r="B1" s="2" t="s">
        <v>109</v>
      </c>
      <c r="C1" s="2" t="s">
        <v>110</v>
      </c>
      <c r="D1" s="2" t="s">
        <v>111</v>
      </c>
      <c r="E1" s="2" t="s">
        <v>10</v>
      </c>
      <c r="F1" s="2" t="s">
        <v>112</v>
      </c>
      <c r="G1" s="2" t="s">
        <v>113</v>
      </c>
      <c r="H1" s="2" t="s">
        <v>114</v>
      </c>
      <c r="I1" s="2" t="s">
        <v>115</v>
      </c>
      <c r="J1" s="2" t="s">
        <v>116</v>
      </c>
      <c r="K1" s="2" t="s">
        <v>25</v>
      </c>
    </row>
    <row r="2" s="1" customFormat="1" ht="20" customHeight="1" spans="1:11">
      <c r="A2" s="3">
        <v>14285060991</v>
      </c>
      <c r="B2" s="3">
        <v>1944620</v>
      </c>
      <c r="C2" s="2" t="s">
        <v>117</v>
      </c>
      <c r="D2" s="2" t="s">
        <v>103</v>
      </c>
      <c r="E2" s="2" t="s">
        <v>118</v>
      </c>
      <c r="F2" s="2" t="s">
        <v>119</v>
      </c>
      <c r="G2" s="2" t="s">
        <v>120</v>
      </c>
      <c r="H2" s="2" t="s">
        <v>121</v>
      </c>
      <c r="I2" s="2" t="s">
        <v>103</v>
      </c>
      <c r="J2" s="2" t="s">
        <v>122</v>
      </c>
      <c r="K2" s="2" t="s">
        <v>123</v>
      </c>
    </row>
    <row r="3" s="1" customFormat="1" ht="20" customHeight="1" spans="1:11">
      <c r="A3" s="3">
        <v>14284440757</v>
      </c>
      <c r="B3" s="3">
        <v>1944532</v>
      </c>
      <c r="C3" s="2" t="s">
        <v>124</v>
      </c>
      <c r="D3" s="2" t="s">
        <v>99</v>
      </c>
      <c r="E3" s="2" t="s">
        <v>118</v>
      </c>
      <c r="F3" s="2" t="s">
        <v>119</v>
      </c>
      <c r="G3" s="2" t="s">
        <v>120</v>
      </c>
      <c r="H3" s="2" t="s">
        <v>125</v>
      </c>
      <c r="I3" s="2" t="s">
        <v>126</v>
      </c>
      <c r="J3" s="2" t="s">
        <v>126</v>
      </c>
      <c r="K3" s="2" t="s">
        <v>127</v>
      </c>
    </row>
    <row r="4" s="1" customFormat="1" ht="20" customHeight="1" spans="1:11">
      <c r="A4" s="3">
        <v>14284116925</v>
      </c>
      <c r="B4" s="3">
        <v>1944499</v>
      </c>
      <c r="C4" s="2" t="s">
        <v>128</v>
      </c>
      <c r="D4" s="2" t="s">
        <v>96</v>
      </c>
      <c r="E4" s="2" t="s">
        <v>118</v>
      </c>
      <c r="F4" s="2" t="s">
        <v>119</v>
      </c>
      <c r="G4" s="2" t="s">
        <v>120</v>
      </c>
      <c r="H4" s="2" t="s">
        <v>129</v>
      </c>
      <c r="I4" s="2" t="s">
        <v>130</v>
      </c>
      <c r="J4" s="2" t="s">
        <v>122</v>
      </c>
      <c r="K4" s="2" t="s">
        <v>131</v>
      </c>
    </row>
    <row r="5" s="1" customFormat="1" ht="20" customHeight="1" spans="1:11">
      <c r="A5" s="3">
        <v>14283797288</v>
      </c>
      <c r="B5" s="3">
        <v>1944477</v>
      </c>
      <c r="C5" s="2" t="s">
        <v>117</v>
      </c>
      <c r="D5" s="2" t="s">
        <v>94</v>
      </c>
      <c r="E5" s="2" t="s">
        <v>118</v>
      </c>
      <c r="F5" s="2" t="s">
        <v>119</v>
      </c>
      <c r="G5" s="2" t="s">
        <v>120</v>
      </c>
      <c r="H5" s="2" t="s">
        <v>132</v>
      </c>
      <c r="I5" s="2" t="s">
        <v>94</v>
      </c>
      <c r="J5" s="2" t="s">
        <v>122</v>
      </c>
      <c r="K5" s="2" t="s">
        <v>133</v>
      </c>
    </row>
    <row r="6" s="1" customFormat="1" ht="20" customHeight="1" spans="1:11">
      <c r="A6" s="3">
        <v>14283638359</v>
      </c>
      <c r="B6" s="3">
        <v>1944464</v>
      </c>
      <c r="C6" s="2" t="s">
        <v>117</v>
      </c>
      <c r="D6" s="2" t="s">
        <v>91</v>
      </c>
      <c r="E6" s="2" t="s">
        <v>118</v>
      </c>
      <c r="F6" s="2" t="s">
        <v>119</v>
      </c>
      <c r="G6" s="2" t="s">
        <v>120</v>
      </c>
      <c r="H6" s="2" t="s">
        <v>134</v>
      </c>
      <c r="I6" s="2" t="s">
        <v>91</v>
      </c>
      <c r="J6" s="2" t="s">
        <v>122</v>
      </c>
      <c r="K6" s="2" t="s">
        <v>135</v>
      </c>
    </row>
    <row r="7" s="1" customFormat="1" ht="20" customHeight="1" spans="1:11">
      <c r="A7" s="3">
        <v>14283376250</v>
      </c>
      <c r="B7" s="3">
        <v>1944443</v>
      </c>
      <c r="C7" s="2" t="s">
        <v>136</v>
      </c>
      <c r="D7" s="2" t="s">
        <v>88</v>
      </c>
      <c r="E7" s="2" t="s">
        <v>118</v>
      </c>
      <c r="F7" s="2" t="s">
        <v>119</v>
      </c>
      <c r="G7" s="2" t="s">
        <v>120</v>
      </c>
      <c r="H7" s="2" t="s">
        <v>137</v>
      </c>
      <c r="I7" s="2" t="s">
        <v>88</v>
      </c>
      <c r="J7" s="2" t="s">
        <v>122</v>
      </c>
      <c r="K7" s="2" t="s">
        <v>138</v>
      </c>
    </row>
    <row r="8" s="1" customFormat="1" ht="20" customHeight="1" spans="1:11">
      <c r="A8" s="3">
        <v>14278917361</v>
      </c>
      <c r="B8" s="3">
        <v>1944078</v>
      </c>
      <c r="C8" s="2" t="s">
        <v>139</v>
      </c>
      <c r="D8" s="2" t="s">
        <v>73</v>
      </c>
      <c r="E8" s="2" t="s">
        <v>140</v>
      </c>
      <c r="F8" s="2" t="s">
        <v>119</v>
      </c>
      <c r="G8" s="2" t="s">
        <v>120</v>
      </c>
      <c r="H8" s="2" t="s">
        <v>141</v>
      </c>
      <c r="I8" s="2" t="s">
        <v>73</v>
      </c>
      <c r="J8" s="2" t="s">
        <v>122</v>
      </c>
      <c r="K8" s="2" t="s">
        <v>142</v>
      </c>
    </row>
    <row r="9" s="1" customFormat="1" ht="20" customHeight="1" spans="1:11">
      <c r="A9" s="3">
        <v>14278404826</v>
      </c>
      <c r="B9" s="3">
        <v>1944014</v>
      </c>
      <c r="C9" s="2" t="s">
        <v>143</v>
      </c>
      <c r="D9" s="2" t="s">
        <v>69</v>
      </c>
      <c r="E9" s="2" t="s">
        <v>118</v>
      </c>
      <c r="F9" s="2" t="s">
        <v>119</v>
      </c>
      <c r="G9" s="2" t="s">
        <v>120</v>
      </c>
      <c r="H9" s="2" t="s">
        <v>144</v>
      </c>
      <c r="I9" s="2" t="s">
        <v>145</v>
      </c>
      <c r="J9" s="2" t="s">
        <v>122</v>
      </c>
      <c r="K9" s="2" t="s">
        <v>146</v>
      </c>
    </row>
    <row r="10" s="1" customFormat="1" ht="20" customHeight="1" spans="1:11">
      <c r="A10" s="2" t="s">
        <v>147</v>
      </c>
      <c r="B10" s="3">
        <v>1943934</v>
      </c>
      <c r="C10" s="2" t="s">
        <v>148</v>
      </c>
      <c r="D10" s="2" t="s">
        <v>149</v>
      </c>
      <c r="E10" s="2" t="s">
        <v>140</v>
      </c>
      <c r="F10" s="2" t="s">
        <v>119</v>
      </c>
      <c r="G10" s="2" t="s">
        <v>120</v>
      </c>
      <c r="H10" s="2" t="s">
        <v>150</v>
      </c>
      <c r="I10" s="2" t="s">
        <v>126</v>
      </c>
      <c r="J10" s="2" t="s">
        <v>126</v>
      </c>
      <c r="K10" s="2" t="s">
        <v>151</v>
      </c>
    </row>
    <row r="11" s="1" customFormat="1" ht="20" customHeight="1" spans="1:11">
      <c r="A11" s="3">
        <v>14274233843</v>
      </c>
      <c r="B11" s="3">
        <v>1943611</v>
      </c>
      <c r="C11" s="2" t="s">
        <v>117</v>
      </c>
      <c r="D11" s="2" t="s">
        <v>64</v>
      </c>
      <c r="E11" s="2" t="s">
        <v>152</v>
      </c>
      <c r="F11" s="2" t="s">
        <v>119</v>
      </c>
      <c r="G11" s="2" t="s">
        <v>120</v>
      </c>
      <c r="H11" s="2" t="s">
        <v>153</v>
      </c>
      <c r="I11" s="2" t="s">
        <v>64</v>
      </c>
      <c r="J11" s="2" t="s">
        <v>122</v>
      </c>
      <c r="K11" s="2" t="s">
        <v>154</v>
      </c>
    </row>
    <row r="12" s="1" customFormat="1" ht="20" customHeight="1" spans="1:11">
      <c r="A12" s="3">
        <v>14273983301</v>
      </c>
      <c r="B12" s="3">
        <v>1943580</v>
      </c>
      <c r="C12" s="2" t="s">
        <v>128</v>
      </c>
      <c r="D12" s="2" t="s">
        <v>61</v>
      </c>
      <c r="E12" s="2" t="s">
        <v>118</v>
      </c>
      <c r="F12" s="2" t="s">
        <v>119</v>
      </c>
      <c r="G12" s="2" t="s">
        <v>120</v>
      </c>
      <c r="H12" s="2" t="s">
        <v>132</v>
      </c>
      <c r="I12" s="2" t="s">
        <v>61</v>
      </c>
      <c r="J12" s="2" t="s">
        <v>122</v>
      </c>
      <c r="K12" s="2" t="s">
        <v>155</v>
      </c>
    </row>
    <row r="13" s="1" customFormat="1" ht="20" customHeight="1" spans="1:11">
      <c r="A13" s="3">
        <v>14273701331</v>
      </c>
      <c r="B13" s="3">
        <v>1943545</v>
      </c>
      <c r="C13" s="2" t="s">
        <v>117</v>
      </c>
      <c r="D13" s="2" t="s">
        <v>56</v>
      </c>
      <c r="E13" s="2" t="s">
        <v>152</v>
      </c>
      <c r="F13" s="2" t="s">
        <v>119</v>
      </c>
      <c r="G13" s="2" t="s">
        <v>120</v>
      </c>
      <c r="H13" s="2" t="s">
        <v>150</v>
      </c>
      <c r="I13" s="2" t="s">
        <v>56</v>
      </c>
      <c r="J13" s="2" t="s">
        <v>122</v>
      </c>
      <c r="K13" s="2" t="s">
        <v>156</v>
      </c>
    </row>
    <row r="14" s="1" customFormat="1" ht="20" customHeight="1" spans="1:11">
      <c r="A14" s="3">
        <v>14268607030</v>
      </c>
      <c r="B14" s="3">
        <v>1943182</v>
      </c>
      <c r="C14" s="2" t="s">
        <v>157</v>
      </c>
      <c r="D14" s="2" t="s">
        <v>158</v>
      </c>
      <c r="E14" s="2" t="s">
        <v>118</v>
      </c>
      <c r="F14" s="2" t="s">
        <v>119</v>
      </c>
      <c r="G14" s="2" t="s">
        <v>120</v>
      </c>
      <c r="H14" s="2" t="s">
        <v>159</v>
      </c>
      <c r="I14" s="2" t="s">
        <v>126</v>
      </c>
      <c r="J14" s="2" t="s">
        <v>122</v>
      </c>
      <c r="K14" s="2" t="s">
        <v>160</v>
      </c>
    </row>
    <row r="15" s="1" customFormat="1" ht="20" customHeight="1" spans="1:11">
      <c r="A15" s="3">
        <v>14267056009</v>
      </c>
      <c r="B15" s="3">
        <v>1942891</v>
      </c>
      <c r="C15" s="2" t="s">
        <v>157</v>
      </c>
      <c r="D15" s="2" t="s">
        <v>51</v>
      </c>
      <c r="E15" s="2" t="s">
        <v>152</v>
      </c>
      <c r="F15" s="2" t="s">
        <v>119</v>
      </c>
      <c r="G15" s="2" t="s">
        <v>120</v>
      </c>
      <c r="H15" s="2" t="s">
        <v>161</v>
      </c>
      <c r="I15" s="2" t="s">
        <v>51</v>
      </c>
      <c r="J15" s="2" t="s">
        <v>122</v>
      </c>
      <c r="K15" s="2" t="s">
        <v>162</v>
      </c>
    </row>
    <row r="16" s="1" customFormat="1" ht="20" customHeight="1" spans="1:11">
      <c r="A16" s="3">
        <v>14265423955</v>
      </c>
      <c r="B16" s="3">
        <v>1942661</v>
      </c>
      <c r="C16" s="2" t="s">
        <v>163</v>
      </c>
      <c r="D16" s="2" t="s">
        <v>47</v>
      </c>
      <c r="E16" s="2" t="s">
        <v>152</v>
      </c>
      <c r="F16" s="2" t="s">
        <v>119</v>
      </c>
      <c r="G16" s="2" t="s">
        <v>120</v>
      </c>
      <c r="H16" s="2" t="s">
        <v>164</v>
      </c>
      <c r="I16" s="2" t="s">
        <v>47</v>
      </c>
      <c r="J16" s="2" t="s">
        <v>122</v>
      </c>
      <c r="K16" s="2" t="s">
        <v>165</v>
      </c>
    </row>
    <row r="17" s="1" customFormat="1" ht="20" customHeight="1" spans="1:11">
      <c r="A17" s="3">
        <v>14260837088</v>
      </c>
      <c r="B17" s="3">
        <v>1942228</v>
      </c>
      <c r="C17" s="2" t="s">
        <v>117</v>
      </c>
      <c r="D17" s="2" t="s">
        <v>39</v>
      </c>
      <c r="E17" s="2" t="s">
        <v>152</v>
      </c>
      <c r="F17" s="2" t="s">
        <v>119</v>
      </c>
      <c r="G17" s="2" t="s">
        <v>120</v>
      </c>
      <c r="H17" s="2" t="s">
        <v>166</v>
      </c>
      <c r="I17" s="2" t="s">
        <v>39</v>
      </c>
      <c r="J17" s="2" t="s">
        <v>122</v>
      </c>
      <c r="K17" s="2" t="s">
        <v>167</v>
      </c>
    </row>
  </sheetData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对账</vt:lpstr>
      <vt:lpstr>HOP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苑子1381885933</cp:lastModifiedBy>
  <dcterms:created xsi:type="dcterms:W3CDTF">2021-01-28T10:54:04Z</dcterms:created>
  <dcterms:modified xsi:type="dcterms:W3CDTF">2021-01-28T11:04:28Z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2052-11.1.0.10314</vt:lpwstr>
  </property>
</Properties>
</file>