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<sst xmlns="http://schemas.openxmlformats.org/spreadsheetml/2006/main" count="258" uniqueCount="107">
  <si>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</si>
  <si>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</si>
  <si>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</si>
  <si>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</si>
  <si>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</si>
  <si>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</si>
  <si>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</si>
  <si>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</si>
  <si>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</si>
  <si>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</si>
  <si>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</si>
  <si>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</si>
  <si>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</si>
  <si>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</si>
  <si>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</si>
  <si>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</si>
  <si>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</si>
  <si>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</si>
  <si>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</si>
  <si>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</si>
  <si>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</si>
  <si>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</si>
  <si>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</si>
  <si>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</si>
  <si>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</si>
  <si>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</si>
  <si>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</si>
  <si>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</si>
  <si>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</si>
  <si>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</si>
  <si>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</si>
  <si>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</si>
  <si>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14273090330</t>
  </si>
  <si>
    <t xml:space="preserve">	</t>
  </si>
  <si>
    <t>正常</t>
  </si>
  <si>
    <t>Ctrip</t>
  </si>
  <si>
    <t>B2B</t>
  </si>
  <si>
    <t>[上海]上海华美国际酒店(70850968)</t>
  </si>
  <si>
    <t>标准大床房&lt;双人入住&gt;&lt;无早&gt;</t>
  </si>
  <si>
    <t>吴钢民</t>
  </si>
  <si>
    <t>新订 已接受</t>
  </si>
  <si>
    <t>未发单</t>
  </si>
  <si>
    <t>CA1374420210129</t>
  </si>
  <si>
    <t>携程开票</t>
  </si>
  <si>
    <t xml:space="preserve">	14279211451</t>
  </si>
  <si>
    <t>[天津]天津恒大酒店(68486794)</t>
  </si>
  <si>
    <t>绿氧森林双床房&lt;中宾&gt;&lt;双人入住&gt;&lt;双早&gt;</t>
  </si>
  <si>
    <t>冯岩岩</t>
  </si>
  <si>
    <t xml:space="preserve">	14282043997</t>
  </si>
  <si>
    <t>肖楠</t>
  </si>
  <si>
    <t xml:space="preserve">	14283397723</t>
  </si>
  <si>
    <t>[龙门]龙门十字水生态温泉度假村(68606996)</t>
  </si>
  <si>
    <t>园景双床房&lt;双人入住&gt;&lt;双早&gt;&lt;双床&gt;</t>
  </si>
  <si>
    <t>陈辉</t>
  </si>
  <si>
    <t>取消 已接受</t>
  </si>
  <si>
    <t>取消</t>
  </si>
  <si>
    <t xml:space="preserve">	14284929004</t>
  </si>
  <si>
    <t>[东莞]东莞稻香喜舍酒店(68505733)</t>
  </si>
  <si>
    <t>标准单人房&lt;双人入住&gt;&lt;无早&gt;&lt;今日特价 &gt;&lt;大床&gt;</t>
  </si>
  <si>
    <t>沈蕴藉</t>
  </si>
  <si>
    <t xml:space="preserve">	14287450114</t>
  </si>
  <si>
    <t>[深圳]佳兆业可域精选酒店(深圳大鹏店)(67223706)</t>
  </si>
  <si>
    <t>高级双床房&lt;双人入住&gt;&lt;双早&gt;&lt;双床&gt;</t>
  </si>
  <si>
    <t>李永望</t>
  </si>
  <si>
    <t xml:space="preserve">	14287592981</t>
  </si>
  <si>
    <t>标准单人房&lt;双人入住&gt;&lt;今日特价 &gt;&lt;双早&gt;&lt;大床&gt;</t>
  </si>
  <si>
    <t>杨坤</t>
  </si>
  <si>
    <t xml:space="preserve">	14288609014</t>
  </si>
  <si>
    <t>毛浩</t>
  </si>
  <si>
    <t xml:space="preserve">	14289335299</t>
  </si>
  <si>
    <t>[大理市]大理海湾国际酒店(70914791)</t>
  </si>
  <si>
    <t>海景商务大床房&lt;中宾&gt;&lt;双人入住&gt;&lt;今日特价 &gt;&lt;双早&gt;&lt;大床&gt;</t>
  </si>
  <si>
    <t>李永东</t>
  </si>
  <si>
    <t>售中-OP</t>
  </si>
  <si>
    <t>阶梯</t>
  </si>
  <si>
    <t>,</t>
  </si>
  <si>
    <t>A210129163317459</t>
  </si>
  <si>
    <t>合计2226元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</si>
  <si>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</si>
  <si>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</si>
  <si>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</si>
  <si>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</si>
  <si>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</si>
  <si>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</si>
  <si>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</si>
  <si>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</si>
  <si>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</si>
  <si>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</si>
  <si>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2021-01-13</t>
  </si>
  <si>
    <t>2021-01-14</t>
  </si>
  <si>
    <t>RMB</t>
  </si>
  <si>
    <t>350.00</t>
  </si>
  <si>
    <t>95010</t>
  </si>
  <si>
    <t>2021/1/13 16:06:55</t>
  </si>
  <si>
    <t>2021/1/13 11:08:46</t>
  </si>
  <si>
    <t>佳兆业可域精选酒店(深圳大鹏店)</t>
  </si>
  <si>
    <t>370.00</t>
  </si>
  <si>
    <t>2021/1/13 10:16:20</t>
  </si>
  <si>
    <t>340.00</t>
  </si>
  <si>
    <t>2021/1/12 20:21:31</t>
  </si>
  <si>
    <t>上海华美国际酒店</t>
  </si>
  <si>
    <t>163.00</t>
  </si>
  <si>
    <t>2021/1/11 22:20:26</t>
  </si>
  <si>
    <t>天津恒大酒店</t>
  </si>
  <si>
    <t>490.00</t>
  </si>
  <si>
    <t>2021/1/11 16:29:39</t>
  </si>
  <si>
    <t>2021/1/9 22:21:41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</si>
</sst>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44209</v>
      </c>
      <c r="L2" s="6">
        <v>44210</v>
      </c>
      <c r="M2" s="4">
        <v>1</v>
      </c>
      <c r="N2" s="4">
        <v>1</v>
      </c>
      <c r="O2" s="4">
        <v>1</v>
      </c>
      <c r="P2" s="4">
        <v>163</v>
      </c>
      <c r="Q2" s="4">
        <v>0</v>
      </c>
      <c r="R2" s="4">
        <v>163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44205</v>
      </c>
      <c r="AA2" s="6">
        <v>44210</v>
      </c>
      <c r="AB2" s="4"/>
      <c r="AC2" s="4" t="s">
        <v>43</v>
      </c>
      <c r="AD2" s="4">
        <v>163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44209</v>
      </c>
      <c r="L3" s="6">
        <v>44210</v>
      </c>
      <c r="M3" s="4">
        <v>1</v>
      </c>
      <c r="N3" s="4">
        <v>1</v>
      </c>
      <c r="O3" s="4">
        <v>1</v>
      </c>
      <c r="P3" s="4">
        <v>490</v>
      </c>
      <c r="Q3" s="4">
        <v>0</v>
      </c>
      <c r="R3" s="4">
        <v>490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44207</v>
      </c>
      <c r="AA3" s="6">
        <v>44210</v>
      </c>
      <c r="AB3" s="4"/>
      <c r="AC3" s="4" t="s">
        <v>43</v>
      </c>
      <c r="AD3" s="4">
        <v>490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37</v>
      </c>
      <c r="J4" s="4" t="s">
        <v>38</v>
      </c>
      <c r="K4" s="6">
        <v>44209</v>
      </c>
      <c r="L4" s="6">
        <v>44210</v>
      </c>
      <c r="M4" s="4">
        <v>1</v>
      </c>
      <c r="N4" s="4">
        <v>1</v>
      </c>
      <c r="O4" s="4">
        <v>1</v>
      </c>
      <c r="P4" s="4">
        <v>163</v>
      </c>
      <c r="Q4" s="4">
        <v>0</v>
      </c>
      <c r="R4" s="4">
        <v>163</v>
      </c>
      <c r="S4" s="4">
        <v>0</v>
      </c>
      <c r="T4" s="4"/>
      <c r="U4" s="4" t="s">
        <v>49</v>
      </c>
      <c r="V4" s="4" t="s">
        <v>40</v>
      </c>
      <c r="W4" s="4" t="s">
        <v>41</v>
      </c>
      <c r="X4" s="4" t="s">
        <v>42</v>
      </c>
      <c r="Y4" s="4"/>
      <c r="Z4" s="6">
        <v>44207</v>
      </c>
      <c r="AA4" s="6">
        <v>44210</v>
      </c>
      <c r="AB4" s="4"/>
      <c r="AC4" s="4" t="s">
        <v>43</v>
      </c>
      <c r="AD4" s="4">
        <v>163</v>
      </c>
      <c r="AE4" s="4">
        <v>0</v>
      </c>
      <c r="AF4" s="4">
        <v>0</v>
      </c>
    </row>
    <row r="5" s="4" customFormat="1" spans="1:32">
      <c r="A5" s="4" t="s">
        <v>50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51</v>
      </c>
      <c r="J5" s="4" t="s">
        <v>52</v>
      </c>
      <c r="K5" s="6">
        <v>44209</v>
      </c>
      <c r="L5" s="6">
        <v>44210</v>
      </c>
      <c r="M5" s="4">
        <v>1</v>
      </c>
      <c r="N5" s="4">
        <v>1</v>
      </c>
      <c r="O5" s="4">
        <v>1</v>
      </c>
      <c r="P5" s="4">
        <v>1520</v>
      </c>
      <c r="Q5" s="4">
        <v>0</v>
      </c>
      <c r="R5" s="4">
        <v>1520</v>
      </c>
      <c r="S5" s="4">
        <v>0</v>
      </c>
      <c r="T5" s="4"/>
      <c r="U5" s="4" t="s">
        <v>53</v>
      </c>
      <c r="V5" s="4" t="s">
        <v>54</v>
      </c>
      <c r="W5" s="4" t="s">
        <v>41</v>
      </c>
      <c r="X5" s="4" t="s">
        <v>42</v>
      </c>
      <c r="Y5" s="4"/>
      <c r="Z5" s="6">
        <v>44208</v>
      </c>
      <c r="AA5" s="6">
        <v>44210</v>
      </c>
      <c r="AB5" s="4"/>
      <c r="AC5" s="4" t="s">
        <v>43</v>
      </c>
      <c r="AD5" s="4">
        <v>1520</v>
      </c>
      <c r="AE5" s="4">
        <v>0</v>
      </c>
      <c r="AF5" s="4">
        <v>0</v>
      </c>
    </row>
    <row r="6" s="4" customFormat="1" spans="1:32">
      <c r="A6" s="4" t="s">
        <v>50</v>
      </c>
      <c r="B6" s="4"/>
      <c r="C6" s="4" t="s">
        <v>33</v>
      </c>
      <c r="D6" s="4"/>
      <c r="E6" s="4" t="s">
        <v>55</v>
      </c>
      <c r="F6" s="4" t="s">
        <v>35</v>
      </c>
      <c r="G6" s="4"/>
      <c r="H6" s="4" t="s">
        <v>36</v>
      </c>
      <c r="I6" s="4" t="s">
        <v>51</v>
      </c>
      <c r="J6" s="4" t="s">
        <v>52</v>
      </c>
      <c r="K6" s="6">
        <v>44209</v>
      </c>
      <c r="L6" s="6">
        <v>44210</v>
      </c>
      <c r="M6" s="4">
        <v>1</v>
      </c>
      <c r="N6" s="4">
        <v>1</v>
      </c>
      <c r="O6" s="4">
        <v>1</v>
      </c>
      <c r="P6" s="4">
        <v>1520</v>
      </c>
      <c r="Q6" s="4">
        <v>0</v>
      </c>
      <c r="R6" s="4">
        <v>-1520</v>
      </c>
      <c r="S6" s="4">
        <v>0</v>
      </c>
      <c r="T6" s="4"/>
      <c r="U6" s="4" t="s">
        <v>53</v>
      </c>
      <c r="V6" s="4" t="s">
        <v>54</v>
      </c>
      <c r="W6" s="4" t="s">
        <v>41</v>
      </c>
      <c r="X6" s="4" t="s">
        <v>42</v>
      </c>
      <c r="Y6" s="4"/>
      <c r="Z6" s="6">
        <v>44208</v>
      </c>
      <c r="AA6" s="6">
        <v>44210</v>
      </c>
      <c r="AB6" s="4"/>
      <c r="AC6" s="4" t="s">
        <v>43</v>
      </c>
      <c r="AD6" s="4">
        <v>-1520</v>
      </c>
      <c r="AE6" s="4">
        <v>0</v>
      </c>
      <c r="AF6" s="4">
        <v>0</v>
      </c>
    </row>
    <row r="7" s="4" customFormat="1" spans="1:32">
      <c r="A7" s="4" t="s">
        <v>56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57</v>
      </c>
      <c r="J7" s="4" t="s">
        <v>58</v>
      </c>
      <c r="K7" s="6">
        <v>44209</v>
      </c>
      <c r="L7" s="6">
        <v>44210</v>
      </c>
      <c r="M7" s="4">
        <v>1</v>
      </c>
      <c r="N7" s="4">
        <v>1</v>
      </c>
      <c r="O7" s="4">
        <v>1</v>
      </c>
      <c r="P7" s="4">
        <v>340</v>
      </c>
      <c r="Q7" s="4">
        <v>0</v>
      </c>
      <c r="R7" s="4">
        <v>340</v>
      </c>
      <c r="S7" s="4">
        <v>0</v>
      </c>
      <c r="T7" s="4"/>
      <c r="U7" s="4" t="s">
        <v>59</v>
      </c>
      <c r="V7" s="4" t="s">
        <v>40</v>
      </c>
      <c r="W7" s="4" t="s">
        <v>41</v>
      </c>
      <c r="X7" s="4" t="s">
        <v>42</v>
      </c>
      <c r="Y7" s="4"/>
      <c r="Z7" s="6">
        <v>44208</v>
      </c>
      <c r="AA7" s="6">
        <v>44210</v>
      </c>
      <c r="AB7" s="4"/>
      <c r="AC7" s="4" t="s">
        <v>43</v>
      </c>
      <c r="AD7" s="4">
        <v>340</v>
      </c>
      <c r="AE7" s="4">
        <v>0</v>
      </c>
      <c r="AF7" s="4">
        <v>0</v>
      </c>
    </row>
    <row r="8" s="4" customFormat="1" spans="1:32">
      <c r="A8" s="4" t="s">
        <v>60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61</v>
      </c>
      <c r="J8" s="4" t="s">
        <v>62</v>
      </c>
      <c r="K8" s="6">
        <v>44209</v>
      </c>
      <c r="L8" s="6">
        <v>44210</v>
      </c>
      <c r="M8" s="4">
        <v>1</v>
      </c>
      <c r="N8" s="4">
        <v>1</v>
      </c>
      <c r="O8" s="4">
        <v>1</v>
      </c>
      <c r="P8" s="4">
        <v>370</v>
      </c>
      <c r="Q8" s="4">
        <v>0</v>
      </c>
      <c r="R8" s="4">
        <v>370</v>
      </c>
      <c r="S8" s="4">
        <v>0</v>
      </c>
      <c r="T8" s="4"/>
      <c r="U8" s="4" t="s">
        <v>63</v>
      </c>
      <c r="V8" s="4" t="s">
        <v>40</v>
      </c>
      <c r="W8" s="4" t="s">
        <v>41</v>
      </c>
      <c r="X8" s="4" t="s">
        <v>42</v>
      </c>
      <c r="Y8" s="4"/>
      <c r="Z8" s="6">
        <v>44209</v>
      </c>
      <c r="AA8" s="6">
        <v>44210</v>
      </c>
      <c r="AB8" s="4"/>
      <c r="AC8" s="4" t="s">
        <v>43</v>
      </c>
      <c r="AD8" s="4">
        <v>370</v>
      </c>
      <c r="AE8" s="4">
        <v>0</v>
      </c>
      <c r="AF8" s="4">
        <v>0</v>
      </c>
    </row>
    <row r="9" s="4" customFormat="1" spans="1:32">
      <c r="A9" s="4" t="s">
        <v>64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57</v>
      </c>
      <c r="J9" s="4" t="s">
        <v>65</v>
      </c>
      <c r="K9" s="6">
        <v>44209</v>
      </c>
      <c r="L9" s="6">
        <v>44210</v>
      </c>
      <c r="M9" s="4">
        <v>1</v>
      </c>
      <c r="N9" s="4">
        <v>1</v>
      </c>
      <c r="O9" s="4">
        <v>1</v>
      </c>
      <c r="P9" s="4">
        <v>350</v>
      </c>
      <c r="Q9" s="4">
        <v>0</v>
      </c>
      <c r="R9" s="4">
        <v>350</v>
      </c>
      <c r="S9" s="4">
        <v>0</v>
      </c>
      <c r="T9" s="4"/>
      <c r="U9" s="4" t="s">
        <v>66</v>
      </c>
      <c r="V9" s="4" t="s">
        <v>40</v>
      </c>
      <c r="W9" s="4" t="s">
        <v>41</v>
      </c>
      <c r="X9" s="4" t="s">
        <v>42</v>
      </c>
      <c r="Y9" s="4"/>
      <c r="Z9" s="6">
        <v>44209</v>
      </c>
      <c r="AA9" s="6">
        <v>44210</v>
      </c>
      <c r="AB9" s="4"/>
      <c r="AC9" s="4" t="s">
        <v>43</v>
      </c>
      <c r="AD9" s="4">
        <v>350</v>
      </c>
      <c r="AE9" s="4">
        <v>0</v>
      </c>
      <c r="AF9" s="4">
        <v>0</v>
      </c>
    </row>
    <row r="10" s="4" customFormat="1" spans="1:32">
      <c r="A10" s="4" t="s">
        <v>67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57</v>
      </c>
      <c r="J10" s="4" t="s">
        <v>65</v>
      </c>
      <c r="K10" s="6">
        <v>44209</v>
      </c>
      <c r="L10" s="6">
        <v>44210</v>
      </c>
      <c r="M10" s="4">
        <v>1</v>
      </c>
      <c r="N10" s="4">
        <v>1</v>
      </c>
      <c r="O10" s="4">
        <v>1</v>
      </c>
      <c r="P10" s="4">
        <v>350</v>
      </c>
      <c r="Q10" s="4">
        <v>0</v>
      </c>
      <c r="R10" s="4">
        <v>350</v>
      </c>
      <c r="S10" s="4">
        <v>0</v>
      </c>
      <c r="T10" s="4"/>
      <c r="U10" s="4" t="s">
        <v>68</v>
      </c>
      <c r="V10" s="4" t="s">
        <v>40</v>
      </c>
      <c r="W10" s="4" t="s">
        <v>41</v>
      </c>
      <c r="X10" s="4" t="s">
        <v>42</v>
      </c>
      <c r="Y10" s="4"/>
      <c r="Z10" s="6">
        <v>44209</v>
      </c>
      <c r="AA10" s="6">
        <v>44210</v>
      </c>
      <c r="AB10" s="4"/>
      <c r="AC10" s="4" t="s">
        <v>43</v>
      </c>
      <c r="AD10" s="4">
        <v>350</v>
      </c>
      <c r="AE10" s="4">
        <v>0</v>
      </c>
      <c r="AF10" s="4">
        <v>0</v>
      </c>
    </row>
    <row r="11" s="4" customFormat="1" spans="1:32">
      <c r="A11" s="4" t="s">
        <v>69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70</v>
      </c>
      <c r="J11" s="4" t="s">
        <v>71</v>
      </c>
      <c r="K11" s="6">
        <v>44209</v>
      </c>
      <c r="L11" s="6">
        <v>44210</v>
      </c>
      <c r="M11" s="4">
        <v>1</v>
      </c>
      <c r="N11" s="4">
        <v>1</v>
      </c>
      <c r="O11" s="4">
        <v>1</v>
      </c>
      <c r="P11" s="4">
        <v>567</v>
      </c>
      <c r="Q11" s="4">
        <v>0</v>
      </c>
      <c r="R11" s="4">
        <v>567</v>
      </c>
      <c r="S11" s="4">
        <v>0</v>
      </c>
      <c r="T11" s="4"/>
      <c r="U11" s="4" t="s">
        <v>72</v>
      </c>
      <c r="V11" s="4" t="s">
        <v>54</v>
      </c>
      <c r="W11" s="4" t="s">
        <v>41</v>
      </c>
      <c r="X11" s="4" t="s">
        <v>42</v>
      </c>
      <c r="Y11" s="4"/>
      <c r="Z11" s="6">
        <v>44209</v>
      </c>
      <c r="AA11" s="6">
        <v>44210</v>
      </c>
      <c r="AB11" s="4" t="s">
        <v>73</v>
      </c>
      <c r="AC11" s="4" t="s">
        <v>43</v>
      </c>
      <c r="AD11" s="4">
        <v>567</v>
      </c>
      <c r="AE11" s="4">
        <v>0</v>
      </c>
      <c r="AF11" s="4">
        <v>0</v>
      </c>
    </row>
    <row r="12" s="4" customFormat="1" spans="1:32">
      <c r="A12" s="4" t="s">
        <v>69</v>
      </c>
      <c r="B12" s="4"/>
      <c r="C12" s="4" t="s">
        <v>33</v>
      </c>
      <c r="D12" s="4"/>
      <c r="E12" s="4" t="s">
        <v>55</v>
      </c>
      <c r="F12" s="4" t="s">
        <v>35</v>
      </c>
      <c r="G12" s="4"/>
      <c r="H12" s="4" t="s">
        <v>36</v>
      </c>
      <c r="I12" s="4" t="s">
        <v>70</v>
      </c>
      <c r="J12" s="4" t="s">
        <v>71</v>
      </c>
      <c r="K12" s="6">
        <v>44209</v>
      </c>
      <c r="L12" s="6">
        <v>44210</v>
      </c>
      <c r="M12" s="4">
        <v>1</v>
      </c>
      <c r="N12" s="4">
        <v>1</v>
      </c>
      <c r="O12" s="4">
        <v>1</v>
      </c>
      <c r="P12" s="4">
        <v>567</v>
      </c>
      <c r="Q12" s="4">
        <v>0</v>
      </c>
      <c r="R12" s="4">
        <v>-567</v>
      </c>
      <c r="S12" s="4">
        <v>0</v>
      </c>
      <c r="T12" s="4"/>
      <c r="U12" s="4" t="s">
        <v>72</v>
      </c>
      <c r="V12" s="4" t="s">
        <v>54</v>
      </c>
      <c r="W12" s="4" t="s">
        <v>41</v>
      </c>
      <c r="X12" s="4" t="s">
        <v>42</v>
      </c>
      <c r="Y12" s="4"/>
      <c r="Z12" s="6">
        <v>44209</v>
      </c>
      <c r="AA12" s="6">
        <v>44210</v>
      </c>
      <c r="AB12" s="4" t="s">
        <v>73</v>
      </c>
      <c r="AC12" s="4" t="s">
        <v>43</v>
      </c>
      <c r="AD12" s="4">
        <v>-567</v>
      </c>
      <c r="AE12" s="4">
        <v>0</v>
      </c>
      <c r="AF12" s="4">
        <v>0</v>
      </c>
    </row>
    <row r="13" s="4" customFormat="1" spans="1:32">
      <c r="A13" s="4" t="s">
        <v>69</v>
      </c>
      <c r="B13" s="4"/>
      <c r="C13" s="4" t="s">
        <v>33</v>
      </c>
      <c r="D13" s="4"/>
      <c r="E13" s="4" t="s">
        <v>74</v>
      </c>
      <c r="F13" s="4" t="s">
        <v>35</v>
      </c>
      <c r="G13" s="4"/>
      <c r="H13" s="4" t="s">
        <v>36</v>
      </c>
      <c r="I13" s="4" t="s">
        <v>70</v>
      </c>
      <c r="J13" s="4" t="s">
        <v>71</v>
      </c>
      <c r="K13" s="6">
        <v>44209</v>
      </c>
      <c r="L13" s="6">
        <v>44210</v>
      </c>
      <c r="M13" s="4">
        <v>1</v>
      </c>
      <c r="N13" s="4">
        <v>1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/>
      <c r="U13" s="4" t="s">
        <v>72</v>
      </c>
      <c r="V13" s="4" t="s">
        <v>54</v>
      </c>
      <c r="W13" s="4" t="s">
        <v>41</v>
      </c>
      <c r="X13" s="4" t="s">
        <v>42</v>
      </c>
      <c r="Y13" s="4"/>
      <c r="Z13" s="6">
        <v>44209</v>
      </c>
      <c r="AA13" s="6">
        <v>44210</v>
      </c>
      <c r="AB13" s="4" t="s">
        <v>73</v>
      </c>
      <c r="AC13" s="4" t="s">
        <v>43</v>
      </c>
      <c r="AD13" s="4">
        <v>0</v>
      </c>
      <c r="AE13" s="4">
        <v>0</v>
      </c>
      <c r="AF1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16" sqref="M16"/>
    </sheetView>
  </sheetViews>
  <sheetFormatPr defaultColWidth="9" defaultRowHeight="13.5"/>
  <cols>
    <col min="1" max="1" width="12.625" style="4"/>
    <col min="2" max="16358" width="9" style="4"/>
  </cols>
  <sheetData>
    <row r="1" s="4" customFormat="1" spans="1:11">
      <c r="A1" s="4" t="s">
        <v>0</v>
      </c>
      <c r="B1" s="4" t="s">
        <v>17</v>
      </c>
      <c r="K1" s="4" t="s">
        <v>75</v>
      </c>
    </row>
    <row r="2" s="4" customFormat="1" spans="1:11">
      <c r="A2" s="5">
        <v>14273090330</v>
      </c>
      <c r="B2" s="4">
        <v>163</v>
      </c>
      <c r="C2" s="4" t="str">
        <f>VLOOKUP(A2,HOP!A:H,8,0)</f>
        <v>163.00</v>
      </c>
      <c r="D2" s="4">
        <f>VLOOKUP(A2,HOP!A:B,2,0)</f>
        <v>1943462</v>
      </c>
      <c r="E2" s="4">
        <f>B2-C2</f>
        <v>0</v>
      </c>
      <c r="K2" s="4" t="str">
        <f>$K$1&amp;D2</f>
        <v>,1943462</v>
      </c>
    </row>
    <row r="3" s="4" customFormat="1" spans="1:11">
      <c r="A3" s="5">
        <v>14279211451</v>
      </c>
      <c r="B3" s="4">
        <v>490</v>
      </c>
      <c r="C3" s="4" t="str">
        <f>VLOOKUP(A3,HOP!A:H,8,0)</f>
        <v>490.00</v>
      </c>
      <c r="D3" s="4">
        <f>VLOOKUP(A3,HOP!A:B,2,0)</f>
        <v>1944121</v>
      </c>
      <c r="E3" s="4">
        <f>B3-C3</f>
        <v>0</v>
      </c>
      <c r="K3" s="4" t="str">
        <f>$K$1&amp;D3</f>
        <v>,1944121</v>
      </c>
    </row>
    <row r="4" s="4" customFormat="1" spans="1:11">
      <c r="A4" s="5">
        <v>14282043997</v>
      </c>
      <c r="B4" s="4">
        <v>163</v>
      </c>
      <c r="C4" s="4" t="str">
        <f>VLOOKUP(A4,HOP!A:H,8,0)</f>
        <v>163.00</v>
      </c>
      <c r="D4" s="4">
        <f>VLOOKUP(A4,HOP!A:B,2,0)</f>
        <v>1944282</v>
      </c>
      <c r="E4" s="4">
        <f>B4-C4</f>
        <v>0</v>
      </c>
      <c r="K4" s="4" t="str">
        <f>$K$1&amp;D4</f>
        <v>,1944282</v>
      </c>
    </row>
    <row r="5" s="4" customFormat="1" spans="1:11">
      <c r="A5" s="5">
        <v>14283397723</v>
      </c>
      <c r="B5" s="4">
        <v>0</v>
      </c>
      <c r="C5" s="4" t="e">
        <f>VLOOKUP(A5,HOP!A:H,8,0)</f>
        <v>#N/A</v>
      </c>
      <c r="D5" s="4">
        <v>1944444</v>
      </c>
      <c r="E5" s="4" t="e">
        <f>B5-C5</f>
        <v>#N/A</v>
      </c>
      <c r="K5" s="4" t="str">
        <f>$K$1&amp;D5</f>
        <v>,1944444</v>
      </c>
    </row>
    <row r="6" s="4" customFormat="1" spans="1:11">
      <c r="A6" s="5">
        <v>14284929004</v>
      </c>
      <c r="B6" s="4">
        <v>340</v>
      </c>
      <c r="C6" s="4" t="str">
        <f>VLOOKUP(A6,HOP!A:H,8,0)</f>
        <v>340.00</v>
      </c>
      <c r="D6" s="4">
        <f>VLOOKUP(A6,HOP!A:B,2,0)</f>
        <v>1944573</v>
      </c>
      <c r="E6" s="4">
        <f>B6-C6</f>
        <v>0</v>
      </c>
      <c r="K6" s="4" t="str">
        <f>$K$1&amp;D6</f>
        <v>,1944573</v>
      </c>
    </row>
    <row r="7" s="4" customFormat="1" spans="1:11">
      <c r="A7" s="5">
        <v>14287450114</v>
      </c>
      <c r="B7" s="4">
        <v>370</v>
      </c>
      <c r="C7" s="4" t="str">
        <f>VLOOKUP(A7,HOP!A:H,8,0)</f>
        <v>370.00</v>
      </c>
      <c r="D7" s="4">
        <f>VLOOKUP(A7,HOP!A:B,2,0)</f>
        <v>1944831</v>
      </c>
      <c r="E7" s="4">
        <f>B7-C7</f>
        <v>0</v>
      </c>
      <c r="K7" s="4" t="str">
        <f>$K$1&amp;D7</f>
        <v>,1944831</v>
      </c>
    </row>
    <row r="8" s="4" customFormat="1" spans="1:11">
      <c r="A8" s="5">
        <v>14287592981</v>
      </c>
      <c r="B8" s="4">
        <v>350</v>
      </c>
      <c r="C8" s="4" t="str">
        <f>VLOOKUP(A8,HOP!A:H,8,0)</f>
        <v>350.00</v>
      </c>
      <c r="D8" s="4">
        <f>VLOOKUP(A8,HOP!A:B,2,0)</f>
        <v>1944844</v>
      </c>
      <c r="E8" s="4">
        <f>B8-C8</f>
        <v>0</v>
      </c>
      <c r="K8" s="4" t="str">
        <f>$K$1&amp;D8</f>
        <v>,1944844</v>
      </c>
    </row>
    <row r="9" s="4" customFormat="1" spans="1:11">
      <c r="A9" s="5">
        <v>14288609014</v>
      </c>
      <c r="B9" s="4">
        <v>350</v>
      </c>
      <c r="C9" s="4" t="str">
        <f>VLOOKUP(A9,HOP!A:H,8,0)</f>
        <v>350.00</v>
      </c>
      <c r="D9" s="4">
        <f>VLOOKUP(A9,HOP!A:B,2,0)</f>
        <v>1945203</v>
      </c>
      <c r="E9" s="4">
        <f>B9-C9</f>
        <v>0</v>
      </c>
      <c r="K9" s="4" t="str">
        <f>$K$1&amp;D9</f>
        <v>,1945203</v>
      </c>
    </row>
    <row r="10" s="4" customFormat="1" spans="1:11">
      <c r="A10" s="5">
        <v>14289335299</v>
      </c>
      <c r="B10" s="4">
        <v>0</v>
      </c>
      <c r="C10" s="4" t="e">
        <f>VLOOKUP(A10,HOP!A:H,8,0)</f>
        <v>#N/A</v>
      </c>
      <c r="D10" s="4">
        <v>1945509</v>
      </c>
      <c r="E10" s="4" t="e">
        <f>B10-C10</f>
        <v>#N/A</v>
      </c>
      <c r="K10" s="4" t="str">
        <f>$K$1&amp;D10</f>
        <v>,1945509</v>
      </c>
    </row>
    <row r="12" spans="2:2">
      <c r="B12" s="4">
        <f>SUM(B2:B11)</f>
        <v>2226</v>
      </c>
    </row>
    <row r="14" spans="1:1">
      <c r="A14" s="4" t="s">
        <v>76</v>
      </c>
    </row>
    <row r="15" spans="1:1">
      <c r="A15" s="4" t="s">
        <v>77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19" sqref="B19"/>
    </sheetView>
  </sheetViews>
  <sheetFormatPr defaultColWidth="8" defaultRowHeight="12.75" outlineLevelRow="7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10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25</v>
      </c>
    </row>
    <row r="2" s="1" customFormat="1" ht="20" customHeight="1" spans="1:11">
      <c r="A2" s="3">
        <v>14288609014</v>
      </c>
      <c r="B2" s="3">
        <v>1945203</v>
      </c>
      <c r="C2" s="2" t="s">
        <v>87</v>
      </c>
      <c r="D2" s="2" t="s">
        <v>68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68</v>
      </c>
      <c r="J2" s="2" t="s">
        <v>92</v>
      </c>
      <c r="K2" s="2" t="s">
        <v>93</v>
      </c>
    </row>
    <row r="3" s="1" customFormat="1" ht="20" customHeight="1" spans="1:11">
      <c r="A3" s="3">
        <v>14287592981</v>
      </c>
      <c r="B3" s="3">
        <v>1944844</v>
      </c>
      <c r="C3" s="2" t="s">
        <v>87</v>
      </c>
      <c r="D3" s="2" t="s">
        <v>66</v>
      </c>
      <c r="E3" s="2" t="s">
        <v>88</v>
      </c>
      <c r="F3" s="2" t="s">
        <v>89</v>
      </c>
      <c r="G3" s="2" t="s">
        <v>90</v>
      </c>
      <c r="H3" s="2" t="s">
        <v>91</v>
      </c>
      <c r="I3" s="2" t="s">
        <v>66</v>
      </c>
      <c r="J3" s="2" t="s">
        <v>92</v>
      </c>
      <c r="K3" s="2" t="s">
        <v>94</v>
      </c>
    </row>
    <row r="4" s="1" customFormat="1" ht="20" customHeight="1" spans="1:11">
      <c r="A4" s="3">
        <v>14287450114</v>
      </c>
      <c r="B4" s="3">
        <v>1944831</v>
      </c>
      <c r="C4" s="2" t="s">
        <v>95</v>
      </c>
      <c r="D4" s="2" t="s">
        <v>63</v>
      </c>
      <c r="E4" s="2" t="s">
        <v>88</v>
      </c>
      <c r="F4" s="2" t="s">
        <v>89</v>
      </c>
      <c r="G4" s="2" t="s">
        <v>90</v>
      </c>
      <c r="H4" s="2" t="s">
        <v>96</v>
      </c>
      <c r="I4" s="2" t="s">
        <v>63</v>
      </c>
      <c r="J4" s="2" t="s">
        <v>92</v>
      </c>
      <c r="K4" s="2" t="s">
        <v>97</v>
      </c>
    </row>
    <row r="5" s="1" customFormat="1" ht="20" customHeight="1" spans="1:11">
      <c r="A5" s="3">
        <v>14284929004</v>
      </c>
      <c r="B5" s="3">
        <v>1944573</v>
      </c>
      <c r="C5" s="2" t="s">
        <v>87</v>
      </c>
      <c r="D5" s="2" t="s">
        <v>59</v>
      </c>
      <c r="E5" s="2" t="s">
        <v>88</v>
      </c>
      <c r="F5" s="2" t="s">
        <v>89</v>
      </c>
      <c r="G5" s="2" t="s">
        <v>90</v>
      </c>
      <c r="H5" s="2" t="s">
        <v>98</v>
      </c>
      <c r="I5" s="2" t="s">
        <v>59</v>
      </c>
      <c r="J5" s="2" t="s">
        <v>92</v>
      </c>
      <c r="K5" s="2" t="s">
        <v>99</v>
      </c>
    </row>
    <row r="6" s="1" customFormat="1" ht="20" customHeight="1" spans="1:11">
      <c r="A6" s="3">
        <v>14282043997</v>
      </c>
      <c r="B6" s="3">
        <v>1944282</v>
      </c>
      <c r="C6" s="2" t="s">
        <v>100</v>
      </c>
      <c r="D6" s="2" t="s">
        <v>49</v>
      </c>
      <c r="E6" s="2" t="s">
        <v>88</v>
      </c>
      <c r="F6" s="2" t="s">
        <v>89</v>
      </c>
      <c r="G6" s="2" t="s">
        <v>90</v>
      </c>
      <c r="H6" s="2" t="s">
        <v>101</v>
      </c>
      <c r="I6" s="2" t="s">
        <v>49</v>
      </c>
      <c r="J6" s="2" t="s">
        <v>92</v>
      </c>
      <c r="K6" s="2" t="s">
        <v>102</v>
      </c>
    </row>
    <row r="7" s="1" customFormat="1" ht="20" customHeight="1" spans="1:11">
      <c r="A7" s="3">
        <v>14279211451</v>
      </c>
      <c r="B7" s="3">
        <v>1944121</v>
      </c>
      <c r="C7" s="2" t="s">
        <v>103</v>
      </c>
      <c r="D7" s="2" t="s">
        <v>47</v>
      </c>
      <c r="E7" s="2" t="s">
        <v>88</v>
      </c>
      <c r="F7" s="2" t="s">
        <v>89</v>
      </c>
      <c r="G7" s="2" t="s">
        <v>90</v>
      </c>
      <c r="H7" s="2" t="s">
        <v>104</v>
      </c>
      <c r="I7" s="2" t="s">
        <v>47</v>
      </c>
      <c r="J7" s="2" t="s">
        <v>92</v>
      </c>
      <c r="K7" s="2" t="s">
        <v>105</v>
      </c>
    </row>
    <row r="8" s="1" customFormat="1" ht="20" customHeight="1" spans="1:11">
      <c r="A8" s="3">
        <v>14273090330</v>
      </c>
      <c r="B8" s="3">
        <v>1943462</v>
      </c>
      <c r="C8" s="2" t="s">
        <v>100</v>
      </c>
      <c r="D8" s="2" t="s">
        <v>39</v>
      </c>
      <c r="E8" s="2" t="s">
        <v>88</v>
      </c>
      <c r="F8" s="2" t="s">
        <v>89</v>
      </c>
      <c r="G8" s="2" t="s">
        <v>90</v>
      </c>
      <c r="H8" s="2" t="s">
        <v>101</v>
      </c>
      <c r="I8" s="2" t="s">
        <v>39</v>
      </c>
      <c r="J8" s="2" t="s">
        <v>92</v>
      </c>
      <c r="K8" s="2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2021-01-29T08:28:54Z</dcterms:created>
  <dcterms:modified xsi:type="dcterms:W3CDTF">2021-01-29T08:34:05Z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