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<sst xmlns="http://schemas.openxmlformats.org/spreadsheetml/2006/main" count="68" uniqueCount="53">
  <si>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</si>
  <si>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</si>
  <si>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</si>
  <si>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</si>
  <si>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</si>
  <si>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</si>
  <si>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</si>
  <si>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</si>
  <si>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</si>
  <si>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</si>
  <si>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</si>
  <si>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</si>
  <si>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</si>
  <si>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</si>
  <si>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</si>
  <si>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</si>
  <si>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</si>
  <si>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</si>
  <si>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</si>
  <si>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</si>
  <si>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</si>
  <si>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DLT6120436</t>
  </si>
  <si>
    <t>代分销</t>
  </si>
  <si>
    <t>调整</t>
  </si>
  <si>
    <t>[大邑]德门仁里精品酒店(大邑安仁古镇店)(62555384)</t>
  </si>
  <si>
    <t>大床房&lt;中宾&gt;&lt;双人入住&gt;&lt;双早&gt;&lt;大床&gt;</t>
  </si>
  <si>
    <t>CNY</t>
  </si>
  <si>
    <t>王紫贤</t>
  </si>
  <si>
    <t>DFXA13744210202CNY</t>
  </si>
  <si>
    <t>未提现</t>
  </si>
  <si>
    <t>携程开票</t>
  </si>
  <si>
    <t>,</t>
  </si>
  <si>
    <t>A210202085634459</t>
  </si>
  <si>
    <t>合计242元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</si>
  <si>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</si>
  <si>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</si>
  <si>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</si>
  <si>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</si>
  <si>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</si>
  <si>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</si>
  <si>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</si>
  <si>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</si>
  <si>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</si>
  <si>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DLT6120488</t>
  </si>
  <si>
    <t>德门仁里精品酒店(大邑安仁古镇店)</t>
  </si>
  <si>
    <t>何艳乐</t>
  </si>
  <si>
    <t>2020-12-03</t>
  </si>
  <si>
    <t>2020-12-04</t>
  </si>
  <si>
    <t>RMB</t>
  </si>
  <si>
    <t>242.00</t>
  </si>
  <si>
    <t/>
  </si>
  <si>
    <t>2020/12/3 21:47:50</t>
  </si>
  <si>
    <t>2020/12/3 21:40:57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</si>
</sst>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6" fillId="8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44168</v>
      </c>
      <c r="G2" s="5">
        <v>44169</v>
      </c>
      <c r="H2" s="4">
        <v>1</v>
      </c>
      <c r="I2" s="4">
        <v>1</v>
      </c>
      <c r="J2" s="4">
        <v>1</v>
      </c>
      <c r="K2" s="4" t="s">
        <v>26</v>
      </c>
      <c r="L2" s="4">
        <v>242</v>
      </c>
      <c r="M2" s="4">
        <v>242</v>
      </c>
      <c r="N2" s="4" t="s">
        <v>27</v>
      </c>
      <c r="O2" s="4" t="s">
        <v>28</v>
      </c>
      <c r="P2" s="4" t="s">
        <v>29</v>
      </c>
      <c r="Q2" s="4">
        <v>0</v>
      </c>
      <c r="R2" s="6">
        <v>44168</v>
      </c>
      <c r="S2" s="5">
        <v>44229</v>
      </c>
      <c r="T2" s="4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J13" sqref="J12:J13"/>
    </sheetView>
  </sheetViews>
  <sheetFormatPr defaultColWidth="9" defaultRowHeight="13.5" outlineLevelRow="6"/>
  <cols>
    <col min="1" max="1" width="12.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31</v>
      </c>
    </row>
    <row r="2" s="4" customFormat="1" spans="1:11">
      <c r="A2" s="4" t="s">
        <v>21</v>
      </c>
      <c r="B2" s="4">
        <v>242</v>
      </c>
      <c r="C2" s="4" t="str">
        <f>VLOOKUP(A2,HOP!A:H,8,0)</f>
        <v>242.00</v>
      </c>
      <c r="D2" s="4">
        <f>VLOOKUP(A2,HOP!A:B,2,0)</f>
        <v>1919537</v>
      </c>
      <c r="E2" s="4">
        <f>B2-C2</f>
        <v>0</v>
      </c>
      <c r="K2" s="4" t="str">
        <f>$K$1&amp;D2</f>
        <v>,1919537</v>
      </c>
    </row>
    <row r="4" spans="2:2">
      <c r="B4" s="4">
        <f>SUM(B2:B3)</f>
        <v>242</v>
      </c>
    </row>
    <row r="6" spans="1:1">
      <c r="A6" s="4" t="s">
        <v>32</v>
      </c>
    </row>
    <row r="7" spans="1:1">
      <c r="A7" s="4" t="s">
        <v>33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B12" sqref="B12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34</v>
      </c>
      <c r="B1" s="2" t="s">
        <v>35</v>
      </c>
      <c r="C1" s="2" t="s">
        <v>36</v>
      </c>
      <c r="D1" s="2" t="s">
        <v>37</v>
      </c>
      <c r="E1" s="2" t="s">
        <v>5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17</v>
      </c>
    </row>
    <row r="2" s="1" customFormat="1" ht="20" customHeight="1" spans="1:11">
      <c r="A2" s="2" t="s">
        <v>43</v>
      </c>
      <c r="B2" s="3">
        <v>1919541</v>
      </c>
      <c r="C2" s="2" t="s">
        <v>44</v>
      </c>
      <c r="D2" s="2" t="s">
        <v>45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50</v>
      </c>
      <c r="K2" s="2" t="s">
        <v>51</v>
      </c>
    </row>
    <row r="3" s="1" customFormat="1" ht="20" customHeight="1" spans="1:11">
      <c r="A3" s="2" t="s">
        <v>21</v>
      </c>
      <c r="B3" s="3">
        <v>1919537</v>
      </c>
      <c r="C3" s="2" t="s">
        <v>44</v>
      </c>
      <c r="D3" s="2" t="s">
        <v>27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  <c r="J3" s="2" t="s">
        <v>50</v>
      </c>
      <c r="K3" s="2" t="s">
        <v>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2021-02-02T00:53:26Z</dcterms:created>
  <dcterms:modified xsi:type="dcterms:W3CDTF">2021-02-02T00:58:02Z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