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<sst xmlns="http://schemas.openxmlformats.org/spreadsheetml/2006/main" count="91" uniqueCount="57">
  <si>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</si>
  <si>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</si>
  <si>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</si>
  <si>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</si>
  <si>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</si>
  <si>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</si>
  <si>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</si>
  <si>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</si>
  <si>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</si>
  <si>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</si>
  <si>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</si>
  <si>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</si>
  <si>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</si>
  <si>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</si>
  <si>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</si>
  <si>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</si>
  <si>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</si>
  <si>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</si>
  <si>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</si>
  <si>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</si>
  <si>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</si>
  <si>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</si>
  <si>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</si>
  <si>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</si>
  <si>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豪华客房&lt;双人入住&gt;&lt;今日特价 &gt;&lt;双早&gt;&lt;大床&gt;</t>
  </si>
  <si>
    <t>CNY</t>
  </si>
  <si>
    <t>CHEN/YING</t>
  </si>
  <si>
    <t>CA4143210203CNY</t>
  </si>
  <si>
    <t>未提现</t>
  </si>
  <si>
    <t>携程开票</t>
  </si>
  <si>
    <t>[大理市]大理碧玉间海景客栈(65288932)</t>
  </si>
  <si>
    <t>山雪海景亲子房&lt;特惠&gt;&lt;无早&gt;&lt;三人入住&gt;</t>
  </si>
  <si>
    <t>刘澜澜</t>
  </si>
  <si>
    <t>曾繁复</t>
  </si>
  <si>
    <t>,</t>
  </si>
  <si>
    <t>A210203091148459</t>
  </si>
  <si>
    <t>合计4992元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</si>
  <si>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</si>
  <si>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</si>
  <si>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</si>
  <si>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</si>
  <si>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</si>
  <si>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</si>
  <si>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</si>
  <si>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</si>
  <si>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</si>
  <si>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大理碧玉间海景客栈</t>
  </si>
  <si>
    <t>2021-01-17</t>
  </si>
  <si>
    <t>2021-01-19</t>
  </si>
  <si>
    <t>RMB</t>
  </si>
  <si>
    <t>309.00</t>
  </si>
  <si>
    <t/>
  </si>
  <si>
    <t>2021/1/16 16:05:31</t>
  </si>
  <si>
    <t>2021/1/16 16:00:56</t>
  </si>
  <si>
    <t>上海半岛酒店</t>
  </si>
  <si>
    <t>4374.00</t>
  </si>
  <si>
    <t>2021/1/13 14:48:10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</si>
</sst>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8" borderId="9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14288345604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44213</v>
      </c>
      <c r="G2" s="5">
        <v>44215</v>
      </c>
      <c r="H2" s="4">
        <v>1</v>
      </c>
      <c r="I2" s="4">
        <v>2</v>
      </c>
      <c r="J2" s="4">
        <v>2</v>
      </c>
      <c r="K2" s="4" t="s">
        <v>25</v>
      </c>
      <c r="L2" s="4">
        <v>4374</v>
      </c>
      <c r="M2" s="4">
        <v>4374</v>
      </c>
      <c r="N2" s="4" t="s">
        <v>26</v>
      </c>
      <c r="O2" s="4" t="s">
        <v>27</v>
      </c>
      <c r="P2" s="4" t="s">
        <v>28</v>
      </c>
      <c r="Q2" s="4">
        <v>0</v>
      </c>
      <c r="R2" s="6">
        <v>44209</v>
      </c>
      <c r="S2" s="5">
        <v>44230</v>
      </c>
      <c r="T2" s="4" t="s">
        <v>29</v>
      </c>
    </row>
    <row r="3" s="4" customFormat="1" spans="1:20">
      <c r="A3" s="4">
        <v>14301899014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44213</v>
      </c>
      <c r="G3" s="5">
        <v>44215</v>
      </c>
      <c r="H3" s="4">
        <v>1</v>
      </c>
      <c r="I3" s="4">
        <v>2</v>
      </c>
      <c r="J3" s="4">
        <v>2</v>
      </c>
      <c r="K3" s="4" t="s">
        <v>25</v>
      </c>
      <c r="L3" s="4">
        <v>309</v>
      </c>
      <c r="M3" s="4">
        <v>309</v>
      </c>
      <c r="N3" s="4" t="s">
        <v>32</v>
      </c>
      <c r="O3" s="4" t="s">
        <v>27</v>
      </c>
      <c r="P3" s="4" t="s">
        <v>28</v>
      </c>
      <c r="Q3" s="4">
        <v>0</v>
      </c>
      <c r="R3" s="6">
        <v>44212</v>
      </c>
      <c r="S3" s="5">
        <v>44230</v>
      </c>
      <c r="T3" s="4" t="s">
        <v>29</v>
      </c>
    </row>
    <row r="4" s="4" customFormat="1" spans="1:20">
      <c r="A4" s="4">
        <v>14301903166</v>
      </c>
      <c r="B4" s="4" t="s">
        <v>21</v>
      </c>
      <c r="C4" s="4" t="s">
        <v>22</v>
      </c>
      <c r="D4" s="4" t="s">
        <v>30</v>
      </c>
      <c r="E4" s="4" t="s">
        <v>31</v>
      </c>
      <c r="F4" s="5">
        <v>44213</v>
      </c>
      <c r="G4" s="5">
        <v>44215</v>
      </c>
      <c r="H4" s="4">
        <v>1</v>
      </c>
      <c r="I4" s="4">
        <v>2</v>
      </c>
      <c r="J4" s="4">
        <v>2</v>
      </c>
      <c r="K4" s="4" t="s">
        <v>25</v>
      </c>
      <c r="L4" s="4">
        <v>309</v>
      </c>
      <c r="M4" s="4">
        <v>309</v>
      </c>
      <c r="N4" s="4" t="s">
        <v>33</v>
      </c>
      <c r="O4" s="4" t="s">
        <v>27</v>
      </c>
      <c r="P4" s="4" t="s">
        <v>28</v>
      </c>
      <c r="Q4" s="4">
        <v>0</v>
      </c>
      <c r="R4" s="6">
        <v>44212</v>
      </c>
      <c r="S4" s="5">
        <v>44230</v>
      </c>
      <c r="T4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F19" sqref="F19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34</v>
      </c>
    </row>
    <row r="2" s="4" customFormat="1" spans="1:11">
      <c r="A2" s="4">
        <v>14288345604</v>
      </c>
      <c r="B2" s="4">
        <v>4374</v>
      </c>
      <c r="C2" s="4" t="str">
        <f>VLOOKUP(A2,HOP!A:H,8,0)</f>
        <v>4374.00</v>
      </c>
      <c r="D2" s="4">
        <f>VLOOKUP(A2,HOP!A:B,2,0)</f>
        <v>1945089</v>
      </c>
      <c r="E2" s="4">
        <f>B2-C2</f>
        <v>0</v>
      </c>
      <c r="K2" s="4" t="str">
        <f>$K$1&amp;D2</f>
        <v>,1945089</v>
      </c>
    </row>
    <row r="3" s="4" customFormat="1" spans="1:11">
      <c r="A3" s="4">
        <v>14301899014</v>
      </c>
      <c r="B3" s="4">
        <v>309</v>
      </c>
      <c r="C3" s="4" t="str">
        <f>VLOOKUP(A3,HOP!A:H,8,0)</f>
        <v>309.00</v>
      </c>
      <c r="D3" s="4">
        <f>VLOOKUP(A3,HOP!A:B,2,0)</f>
        <v>1950404</v>
      </c>
      <c r="E3" s="4">
        <f>B3-C3</f>
        <v>0</v>
      </c>
      <c r="K3" s="4" t="str">
        <f>$K$1&amp;D3</f>
        <v>,1950404</v>
      </c>
    </row>
    <row r="4" s="4" customFormat="1" spans="1:11">
      <c r="A4" s="4">
        <v>14301903166</v>
      </c>
      <c r="B4" s="4">
        <v>309</v>
      </c>
      <c r="C4" s="4" t="str">
        <f>VLOOKUP(A4,HOP!A:H,8,0)</f>
        <v>309.00</v>
      </c>
      <c r="D4" s="4">
        <f>VLOOKUP(A4,HOP!A:B,2,0)</f>
        <v>1950414</v>
      </c>
      <c r="E4" s="4">
        <f>B4-C4</f>
        <v>0</v>
      </c>
      <c r="K4" s="4" t="str">
        <f>$K$1&amp;D4</f>
        <v>,1950414</v>
      </c>
    </row>
    <row r="6" spans="2:2">
      <c r="B6" s="4">
        <f>SUM(B2:B5)</f>
        <v>4992</v>
      </c>
    </row>
    <row r="8" spans="1:1">
      <c r="A8" s="4" t="s">
        <v>35</v>
      </c>
    </row>
    <row r="9" spans="1:1">
      <c r="A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C18" sqref="C18"/>
    </sheetView>
  </sheetViews>
  <sheetFormatPr defaultColWidth="8" defaultRowHeight="12.75" outlineLevelRow="3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37</v>
      </c>
      <c r="B1" s="2" t="s">
        <v>38</v>
      </c>
      <c r="C1" s="2" t="s">
        <v>39</v>
      </c>
      <c r="D1" s="2" t="s">
        <v>40</v>
      </c>
      <c r="E1" s="2" t="s">
        <v>5</v>
      </c>
      <c r="F1" s="2" t="s">
        <v>41</v>
      </c>
      <c r="G1" s="2" t="s">
        <v>42</v>
      </c>
      <c r="H1" s="2" t="s">
        <v>43</v>
      </c>
      <c r="I1" s="2" t="s">
        <v>44</v>
      </c>
      <c r="J1" s="2" t="s">
        <v>45</v>
      </c>
      <c r="K1" s="2" t="s">
        <v>17</v>
      </c>
    </row>
    <row r="2" s="1" customFormat="1" ht="20" customHeight="1" spans="1:11">
      <c r="A2" s="3">
        <v>14301903166</v>
      </c>
      <c r="B2" s="3">
        <v>1950414</v>
      </c>
      <c r="C2" s="2" t="s">
        <v>46</v>
      </c>
      <c r="D2" s="2" t="s">
        <v>33</v>
      </c>
      <c r="E2" s="2" t="s">
        <v>47</v>
      </c>
      <c r="F2" s="2" t="s">
        <v>48</v>
      </c>
      <c r="G2" s="2" t="s">
        <v>49</v>
      </c>
      <c r="H2" s="2" t="s">
        <v>50</v>
      </c>
      <c r="I2" s="2" t="s">
        <v>51</v>
      </c>
      <c r="J2" s="2" t="s">
        <v>51</v>
      </c>
      <c r="K2" s="2" t="s">
        <v>52</v>
      </c>
    </row>
    <row r="3" s="1" customFormat="1" ht="20" customHeight="1" spans="1:11">
      <c r="A3" s="3">
        <v>14301899014</v>
      </c>
      <c r="B3" s="3">
        <v>1950404</v>
      </c>
      <c r="C3" s="2" t="s">
        <v>46</v>
      </c>
      <c r="D3" s="2" t="s">
        <v>32</v>
      </c>
      <c r="E3" s="2" t="s">
        <v>47</v>
      </c>
      <c r="F3" s="2" t="s">
        <v>48</v>
      </c>
      <c r="G3" s="2" t="s">
        <v>49</v>
      </c>
      <c r="H3" s="2" t="s">
        <v>50</v>
      </c>
      <c r="I3" s="2" t="s">
        <v>51</v>
      </c>
      <c r="J3" s="2" t="s">
        <v>51</v>
      </c>
      <c r="K3" s="2" t="s">
        <v>53</v>
      </c>
    </row>
    <row r="4" s="1" customFormat="1" ht="20" customHeight="1" spans="1:11">
      <c r="A4" s="3">
        <v>14288345604</v>
      </c>
      <c r="B4" s="3">
        <v>1945089</v>
      </c>
      <c r="C4" s="2" t="s">
        <v>54</v>
      </c>
      <c r="D4" s="2" t="s">
        <v>26</v>
      </c>
      <c r="E4" s="2" t="s">
        <v>47</v>
      </c>
      <c r="F4" s="2" t="s">
        <v>48</v>
      </c>
      <c r="G4" s="2" t="s">
        <v>49</v>
      </c>
      <c r="H4" s="2" t="s">
        <v>55</v>
      </c>
      <c r="I4" s="2" t="s">
        <v>51</v>
      </c>
      <c r="J4" s="2" t="s">
        <v>51</v>
      </c>
      <c r="K4" s="2" t="s">
        <v>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2021-02-03T01:09:03Z</dcterms:created>
  <dcterms:modified xsi:type="dcterms:W3CDTF">2021-02-03T01:13:03Z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