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92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对账!$A$1:$P$18</definedName>
  </definedNames>
  <calcPr calcId="144525"/>
</workbook>
</file>

<file path=xl/sharedStrings.xml><?xml version="1.0" encoding="utf-8"?>
<sst xmlns="http://schemas.openxmlformats.org/spreadsheetml/2006/main" count="372" uniqueCount="147">
  <si>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</si>
  <si>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</si>
  <si>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</si>
  <si>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</si>
  <si>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</si>
  <si>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</si>
  <si>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</si>
  <si>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</si>
  <si>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</si>
  <si>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</si>
  <si>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</si>
  <si>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</si>
  <si>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</si>
  <si>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</si>
  <si>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</si>
  <si>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</si>
  <si>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</si>
  <si>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</si>
  <si>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</si>
  <si>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</si>
  <si>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供应商订单号</t>
  </si>
  <si>
    <t>Ctrip</t>
  </si>
  <si>
    <t>正常</t>
  </si>
  <si>
    <t>[上海]上海新锦江大酒店(54895257)</t>
  </si>
  <si>
    <t>高级大床房&lt;双人入住&gt;&lt;中宾&gt;&lt;预付&gt;&lt;双早&gt;</t>
  </si>
  <si>
    <t>CNY</t>
  </si>
  <si>
    <t>许奕林</t>
  </si>
  <si>
    <t>CA11323210206CNY</t>
  </si>
  <si>
    <t>未提现</t>
  </si>
  <si>
    <t>携程开票</t>
  </si>
  <si>
    <t>[广州]广州香湾酒店(64184701)</t>
  </si>
  <si>
    <t>标准双床房&lt;内宾&gt;&lt;双人入住&gt;&lt;预付&gt;&lt;双早&gt;</t>
  </si>
  <si>
    <t>冯磊</t>
  </si>
  <si>
    <t>[上海]上海三迪华美达酒店(60984420)</t>
  </si>
  <si>
    <t>标准大床房&lt;内宾&gt;&lt;双人入住&gt;&lt;预付&gt;&lt;无早&gt;</t>
  </si>
  <si>
    <t>陈宙隆</t>
  </si>
  <si>
    <t>[成都]IU酒店(成都高新西区龙湖时代天街店)(66021129)</t>
  </si>
  <si>
    <t>小U·超级大床房&lt;内宾&gt;&lt;双人入住&gt;&lt;预付&gt;&lt;无早&gt;</t>
  </si>
  <si>
    <t>秦伟</t>
  </si>
  <si>
    <t>[广州]广东迎宾馆(69047225)</t>
  </si>
  <si>
    <t>园景双床房(白云楼)&lt;内宾&gt;&lt;双人入住&gt;&lt;预付&gt;&lt;无早&gt;</t>
  </si>
  <si>
    <t>黄昕</t>
  </si>
  <si>
    <t>[广州]广州新世纪酒店(60983824)</t>
  </si>
  <si>
    <t>精英大床房&lt;内宾&gt;&lt;双人入住&gt;&lt;预付&gt;&lt;无早&gt;</t>
  </si>
  <si>
    <t>王晓波</t>
  </si>
  <si>
    <t>[广州]广州珠江新城华轩里酒店(54937651)</t>
  </si>
  <si>
    <t>华轩双床房&lt;内宾&gt;&lt;双人入住&gt;&lt;预付&gt;&lt;双早&gt;</t>
  </si>
  <si>
    <t>于爽波</t>
  </si>
  <si>
    <t>[上海]上海七重天宾馆(54930668)</t>
  </si>
  <si>
    <t>标准房&lt;双人入住&gt;&lt;中宾&gt;&lt;预付&gt;&lt;双早&gt;</t>
  </si>
  <si>
    <t>史卓昕</t>
  </si>
  <si>
    <t>[佛山]麗枫酒店(顺德容桂客运站店)(60986839)</t>
  </si>
  <si>
    <t>浪漫尊享房&lt;内宾&gt;&lt;双人入住&gt;&lt;预付&gt;&lt;无早&gt;</t>
  </si>
  <si>
    <t>王文新</t>
  </si>
  <si>
    <t>[北京]北京天伦王朝酒店(36193314)</t>
  </si>
  <si>
    <t>高级双床房&lt;内宾&gt;&lt;双人入住&gt;&lt;预付&gt;&lt;无早&gt;</t>
  </si>
  <si>
    <t>刘宁</t>
  </si>
  <si>
    <t>[上海]7天连锁酒店(上海西藏南路地铁站店)(66066856)</t>
  </si>
  <si>
    <t>自主大床房&lt;内宾&gt;&lt;双人入住&gt;&lt;预付&gt;&lt;无早&gt;</t>
  </si>
  <si>
    <t>胡怡</t>
  </si>
  <si>
    <t>取消</t>
  </si>
  <si>
    <t>[北京]北京雅诗阁来福士中心服务公寓(60983458)</t>
  </si>
  <si>
    <t>一房行政套房&lt;内宾&gt;&lt;双人入住&gt;&lt;预付&gt;&lt;无早&gt;</t>
  </si>
  <si>
    <t>田景屹</t>
  </si>
  <si>
    <t>[上海]喆啡酒店(上海颛桥万达广场店)(66067252)</t>
  </si>
  <si>
    <t>啡凡大床房&lt;内宾&gt;&lt;双人入住&gt;&lt;预付&gt;&lt;无早&gt;</t>
  </si>
  <si>
    <t>叶凯</t>
  </si>
  <si>
    <t>潘健达</t>
  </si>
  <si>
    <t>[成都]喆啡酒店(成都建设路东郊记忆广场店)(65822561)</t>
  </si>
  <si>
    <t>啡凡喆熊大床房&lt;内宾&gt;&lt;双人入住&gt;&lt;预付&gt;&lt;无早&gt;</t>
  </si>
  <si>
    <t>朱威</t>
  </si>
  <si>
    <t>[成都]7天连锁酒店(成都川师大成龙校区总部经济港店)(65987573)</t>
  </si>
  <si>
    <t>商务双床房&lt;内宾&gt;&lt;双人入住&gt;&lt;预付&gt;&lt;无早&gt;</t>
  </si>
  <si>
    <t>陈诸清</t>
  </si>
  <si>
    <t>孟凡暄</t>
  </si>
  <si>
    <t>,</t>
  </si>
  <si>
    <t>未结算</t>
  </si>
  <si>
    <t>A210206161102459</t>
  </si>
  <si>
    <t>合计8556元/10268.35 HKD</t>
  </si>
  <si>
    <t>CNY / HKD 当前参考汇率: 1.200134369</t>
  </si>
  <si>
    <t>客户订单号</t>
  </si>
  <si>
    <t>汇智订单号</t>
  </si>
  <si>
    <t>酒店名称</t>
  </si>
  <si>
    <t>客户姓名</t>
  </si>
  <si>
    <t>退房日期</t>
  </si>
  <si>
    <t>币种</t>
  </si>
  <si>
    <t>金额</t>
  </si>
  <si>
    <t>联系人</t>
  </si>
  <si>
    <t>手机</t>
  </si>
  <si>
    <t>广州新世纪酒店</t>
  </si>
  <si>
    <t>2021-01-21</t>
  </si>
  <si>
    <t>2021-01-22</t>
  </si>
  <si>
    <t>RMB</t>
  </si>
  <si>
    <t>294.00</t>
  </si>
  <si>
    <t/>
  </si>
  <si>
    <t>2021/1/21 21:15:21</t>
  </si>
  <si>
    <t>7天连锁酒店(成都川师大成龙校区总部经济港店)</t>
  </si>
  <si>
    <t>0.00</t>
  </si>
  <si>
    <t>2021/1/21 20:13:26</t>
  </si>
  <si>
    <t>7天连锁酒店(南宁民族大道店)</t>
  </si>
  <si>
    <t>农金明</t>
  </si>
  <si>
    <t>2021/1/21 19:58:07</t>
  </si>
  <si>
    <t>喆啡酒店(成都建设路东郊记忆广场店)</t>
  </si>
  <si>
    <t>325.00</t>
  </si>
  <si>
    <t>95010</t>
  </si>
  <si>
    <t>2021/1/21 16:48:07</t>
  </si>
  <si>
    <t>北京雅诗阁来福士中心服务公寓</t>
  </si>
  <si>
    <t>818.00</t>
  </si>
  <si>
    <t>2021/1/21 15:46:11</t>
  </si>
  <si>
    <t>喆啡酒店(上海颛桥万达广场店)</t>
  </si>
  <si>
    <t>359.00</t>
  </si>
  <si>
    <t>2021/1/21 14:43:39</t>
  </si>
  <si>
    <t>2021/1/21 14:19:26</t>
  </si>
  <si>
    <t>7天连锁酒店(上海西藏南路地铁站店)</t>
  </si>
  <si>
    <t>134.00</t>
  </si>
  <si>
    <t>2021/1/21 13:22:42</t>
  </si>
  <si>
    <t>北京天伦王朝酒店</t>
  </si>
  <si>
    <t>536.00</t>
  </si>
  <si>
    <t>2021/1/21 10:45:55</t>
  </si>
  <si>
    <t>麗枫酒店(顺德容桂客运站店)</t>
  </si>
  <si>
    <t>297.00</t>
  </si>
  <si>
    <t>2021/1/21 1:26:42</t>
  </si>
  <si>
    <t>上海七重天宾馆</t>
  </si>
  <si>
    <t>167.00</t>
  </si>
  <si>
    <t>2021/1/21 1:13:34</t>
  </si>
  <si>
    <t>广州珠江新城华轩里酒店</t>
  </si>
  <si>
    <t>564.00</t>
  </si>
  <si>
    <t>2021/1/20 19:53:51</t>
  </si>
  <si>
    <t>293.00</t>
  </si>
  <si>
    <t>2021/1/20 15:52:00</t>
  </si>
  <si>
    <t>广东迎宾馆</t>
  </si>
  <si>
    <t>362.00</t>
  </si>
  <si>
    <t>2021/1/20 12:31:12</t>
  </si>
  <si>
    <t>IU酒店(成都高新西区龙湖时代天街店)</t>
  </si>
  <si>
    <t>2021-01-20</t>
  </si>
  <si>
    <t>290.00</t>
  </si>
  <si>
    <t>2021/1/20 11:17:46</t>
  </si>
  <si>
    <t>上海三迪华美达酒店</t>
  </si>
  <si>
    <t>369.00</t>
  </si>
  <si>
    <t>2021/1/19 17:41:48</t>
  </si>
  <si>
    <t>广州香湾酒店</t>
  </si>
  <si>
    <t>374.00</t>
  </si>
  <si>
    <t>2021/1/19 16:52:59</t>
  </si>
  <si>
    <t>上海新锦江大酒店</t>
  </si>
  <si>
    <t>2021-01-17</t>
  </si>
  <si>
    <t>2690.00</t>
  </si>
  <si>
    <t>2021/1/13 18:21:21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</si>
</sst>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2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9" fillId="10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" fillId="13" borderId="3" applyNumberFormat="0" applyFon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6" fillId="6" borderId="2" applyNumberFormat="0" applyAlignment="0" applyProtection="0">
      <alignment vertical="center"/>
    </xf>
    <xf numFmtId="0" fontId="16" fillId="16" borderId="5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</row>
    <row r="2" s="4" customFormat="1" spans="1:21">
      <c r="A2" s="4">
        <v>14289139231</v>
      </c>
      <c r="B2" s="4" t="s">
        <v>21</v>
      </c>
      <c r="C2" s="4" t="s">
        <v>22</v>
      </c>
      <c r="D2" s="4" t="s">
        <v>23</v>
      </c>
      <c r="E2" s="4" t="s">
        <v>24</v>
      </c>
      <c r="F2" s="5">
        <v>44213</v>
      </c>
      <c r="G2" s="5">
        <v>44218</v>
      </c>
      <c r="H2" s="4">
        <v>1</v>
      </c>
      <c r="I2" s="4">
        <v>5</v>
      </c>
      <c r="J2" s="4">
        <v>5</v>
      </c>
      <c r="K2" s="4" t="s">
        <v>25</v>
      </c>
      <c r="L2" s="4">
        <v>2690</v>
      </c>
      <c r="M2" s="4">
        <v>2690</v>
      </c>
      <c r="N2" s="4" t="s">
        <v>26</v>
      </c>
      <c r="O2" s="4" t="s">
        <v>27</v>
      </c>
      <c r="P2" s="4" t="s">
        <v>28</v>
      </c>
      <c r="Q2" s="4">
        <v>0</v>
      </c>
      <c r="R2" s="6">
        <v>44209</v>
      </c>
      <c r="S2" s="5">
        <v>44233</v>
      </c>
      <c r="T2" s="4" t="s">
        <v>29</v>
      </c>
      <c r="U2" s="4">
        <v>1945421</v>
      </c>
    </row>
    <row r="3" s="4" customFormat="1" spans="1:21">
      <c r="A3" s="4">
        <v>14314921370</v>
      </c>
      <c r="B3" s="4" t="s">
        <v>21</v>
      </c>
      <c r="C3" s="4" t="s">
        <v>22</v>
      </c>
      <c r="D3" s="4" t="s">
        <v>30</v>
      </c>
      <c r="E3" s="4" t="s">
        <v>31</v>
      </c>
      <c r="F3" s="5">
        <v>44217</v>
      </c>
      <c r="G3" s="5">
        <v>44218</v>
      </c>
      <c r="H3" s="4">
        <v>1</v>
      </c>
      <c r="I3" s="4">
        <v>1</v>
      </c>
      <c r="J3" s="4">
        <v>1</v>
      </c>
      <c r="K3" s="4" t="s">
        <v>25</v>
      </c>
      <c r="L3" s="4">
        <v>374</v>
      </c>
      <c r="M3" s="4">
        <v>374</v>
      </c>
      <c r="N3" s="4" t="s">
        <v>32</v>
      </c>
      <c r="O3" s="4" t="s">
        <v>27</v>
      </c>
      <c r="P3" s="4" t="s">
        <v>28</v>
      </c>
      <c r="Q3" s="4">
        <v>0</v>
      </c>
      <c r="R3" s="6">
        <v>44215</v>
      </c>
      <c r="S3" s="5">
        <v>44233</v>
      </c>
      <c r="T3" s="4" t="s">
        <v>29</v>
      </c>
      <c r="U3" s="4">
        <v>1955579</v>
      </c>
    </row>
    <row r="4" s="4" customFormat="1" spans="1:21">
      <c r="A4" s="4">
        <v>14315208579</v>
      </c>
      <c r="B4" s="4" t="s">
        <v>21</v>
      </c>
      <c r="C4" s="4" t="s">
        <v>22</v>
      </c>
      <c r="D4" s="4" t="s">
        <v>33</v>
      </c>
      <c r="E4" s="4" t="s">
        <v>34</v>
      </c>
      <c r="F4" s="5">
        <v>44217</v>
      </c>
      <c r="G4" s="5">
        <v>44218</v>
      </c>
      <c r="H4" s="4">
        <v>1</v>
      </c>
      <c r="I4" s="4">
        <v>1</v>
      </c>
      <c r="J4" s="4">
        <v>1</v>
      </c>
      <c r="K4" s="4" t="s">
        <v>25</v>
      </c>
      <c r="L4" s="4">
        <v>369</v>
      </c>
      <c r="M4" s="4">
        <v>369</v>
      </c>
      <c r="N4" s="4" t="s">
        <v>35</v>
      </c>
      <c r="O4" s="4" t="s">
        <v>27</v>
      </c>
      <c r="P4" s="4" t="s">
        <v>28</v>
      </c>
      <c r="Q4" s="4">
        <v>0</v>
      </c>
      <c r="R4" s="6">
        <v>44215</v>
      </c>
      <c r="S4" s="5">
        <v>44233</v>
      </c>
      <c r="T4" s="4" t="s">
        <v>29</v>
      </c>
      <c r="U4" s="4">
        <v>1955678</v>
      </c>
    </row>
    <row r="5" s="4" customFormat="1" spans="1:21">
      <c r="A5" s="4">
        <v>14317100559</v>
      </c>
      <c r="B5" s="4" t="s">
        <v>21</v>
      </c>
      <c r="C5" s="4" t="s">
        <v>22</v>
      </c>
      <c r="D5" s="4" t="s">
        <v>36</v>
      </c>
      <c r="E5" s="4" t="s">
        <v>37</v>
      </c>
      <c r="F5" s="5">
        <v>44216</v>
      </c>
      <c r="G5" s="5">
        <v>44218</v>
      </c>
      <c r="H5" s="4">
        <v>1</v>
      </c>
      <c r="I5" s="4">
        <v>2</v>
      </c>
      <c r="J5" s="4">
        <v>2</v>
      </c>
      <c r="K5" s="4" t="s">
        <v>25</v>
      </c>
      <c r="L5" s="4">
        <v>290</v>
      </c>
      <c r="M5" s="4">
        <v>290</v>
      </c>
      <c r="N5" s="4" t="s">
        <v>38</v>
      </c>
      <c r="O5" s="4" t="s">
        <v>27</v>
      </c>
      <c r="P5" s="4" t="s">
        <v>28</v>
      </c>
      <c r="Q5" s="4">
        <v>0</v>
      </c>
      <c r="R5" s="6">
        <v>44216</v>
      </c>
      <c r="S5" s="5">
        <v>44233</v>
      </c>
      <c r="T5" s="4" t="s">
        <v>29</v>
      </c>
      <c r="U5" s="4">
        <v>1956542</v>
      </c>
    </row>
    <row r="6" s="4" customFormat="1" spans="1:21">
      <c r="A6" s="4">
        <v>14317328407</v>
      </c>
      <c r="B6" s="4" t="s">
        <v>21</v>
      </c>
      <c r="C6" s="4" t="s">
        <v>22</v>
      </c>
      <c r="D6" s="4" t="s">
        <v>39</v>
      </c>
      <c r="E6" s="4" t="s">
        <v>40</v>
      </c>
      <c r="F6" s="5">
        <v>44217</v>
      </c>
      <c r="G6" s="5">
        <v>44218</v>
      </c>
      <c r="H6" s="4">
        <v>1</v>
      </c>
      <c r="I6" s="4">
        <v>1</v>
      </c>
      <c r="J6" s="4">
        <v>1</v>
      </c>
      <c r="K6" s="4" t="s">
        <v>25</v>
      </c>
      <c r="L6" s="4">
        <v>362</v>
      </c>
      <c r="M6" s="4">
        <v>362</v>
      </c>
      <c r="N6" s="4" t="s">
        <v>41</v>
      </c>
      <c r="O6" s="4" t="s">
        <v>27</v>
      </c>
      <c r="P6" s="4" t="s">
        <v>28</v>
      </c>
      <c r="Q6" s="4">
        <v>0</v>
      </c>
      <c r="R6" s="6">
        <v>44216</v>
      </c>
      <c r="S6" s="5">
        <v>44233</v>
      </c>
      <c r="T6" s="4" t="s">
        <v>29</v>
      </c>
      <c r="U6" s="4">
        <v>1956671</v>
      </c>
    </row>
    <row r="7" s="4" customFormat="1" spans="1:21">
      <c r="A7" s="4">
        <v>14317920167</v>
      </c>
      <c r="B7" s="4" t="s">
        <v>21</v>
      </c>
      <c r="C7" s="4" t="s">
        <v>22</v>
      </c>
      <c r="D7" s="4" t="s">
        <v>42</v>
      </c>
      <c r="E7" s="4" t="s">
        <v>43</v>
      </c>
      <c r="F7" s="5">
        <v>44217</v>
      </c>
      <c r="G7" s="5">
        <v>44218</v>
      </c>
      <c r="H7" s="4">
        <v>1</v>
      </c>
      <c r="I7" s="4">
        <v>1</v>
      </c>
      <c r="J7" s="4">
        <v>1</v>
      </c>
      <c r="K7" s="4" t="s">
        <v>25</v>
      </c>
      <c r="L7" s="4">
        <v>293</v>
      </c>
      <c r="M7" s="4">
        <v>293</v>
      </c>
      <c r="N7" s="4" t="s">
        <v>44</v>
      </c>
      <c r="O7" s="4" t="s">
        <v>27</v>
      </c>
      <c r="P7" s="4" t="s">
        <v>28</v>
      </c>
      <c r="Q7" s="4">
        <v>0</v>
      </c>
      <c r="R7" s="6">
        <v>44216</v>
      </c>
      <c r="S7" s="5">
        <v>44233</v>
      </c>
      <c r="T7" s="4" t="s">
        <v>29</v>
      </c>
      <c r="U7" s="4">
        <v>1957002</v>
      </c>
    </row>
    <row r="8" s="4" customFormat="1" spans="1:21">
      <c r="A8" s="4">
        <v>14320314180</v>
      </c>
      <c r="B8" s="4" t="s">
        <v>21</v>
      </c>
      <c r="C8" s="4" t="s">
        <v>22</v>
      </c>
      <c r="D8" s="4" t="s">
        <v>45</v>
      </c>
      <c r="E8" s="4" t="s">
        <v>46</v>
      </c>
      <c r="F8" s="5">
        <v>44217</v>
      </c>
      <c r="G8" s="5">
        <v>44218</v>
      </c>
      <c r="H8" s="4">
        <v>1</v>
      </c>
      <c r="I8" s="4">
        <v>1</v>
      </c>
      <c r="J8" s="4">
        <v>1</v>
      </c>
      <c r="K8" s="4" t="s">
        <v>25</v>
      </c>
      <c r="L8" s="4">
        <v>564</v>
      </c>
      <c r="M8" s="4">
        <v>564</v>
      </c>
      <c r="N8" s="4" t="s">
        <v>47</v>
      </c>
      <c r="O8" s="4" t="s">
        <v>27</v>
      </c>
      <c r="P8" s="4" t="s">
        <v>28</v>
      </c>
      <c r="Q8" s="4">
        <v>0</v>
      </c>
      <c r="R8" s="6">
        <v>44216</v>
      </c>
      <c r="S8" s="5">
        <v>44233</v>
      </c>
      <c r="T8" s="4" t="s">
        <v>29</v>
      </c>
      <c r="U8" s="4">
        <v>1957453</v>
      </c>
    </row>
    <row r="9" s="4" customFormat="1" spans="1:21">
      <c r="A9" s="4">
        <v>14321129515</v>
      </c>
      <c r="B9" s="4" t="s">
        <v>21</v>
      </c>
      <c r="C9" s="4" t="s">
        <v>22</v>
      </c>
      <c r="D9" s="4" t="s">
        <v>48</v>
      </c>
      <c r="E9" s="4" t="s">
        <v>49</v>
      </c>
      <c r="F9" s="5">
        <v>44217</v>
      </c>
      <c r="G9" s="5">
        <v>44218</v>
      </c>
      <c r="H9" s="4">
        <v>1</v>
      </c>
      <c r="I9" s="4">
        <v>1</v>
      </c>
      <c r="J9" s="4">
        <v>1</v>
      </c>
      <c r="K9" s="4" t="s">
        <v>25</v>
      </c>
      <c r="L9" s="4">
        <v>167</v>
      </c>
      <c r="M9" s="4">
        <v>167</v>
      </c>
      <c r="N9" s="4" t="s">
        <v>50</v>
      </c>
      <c r="O9" s="4" t="s">
        <v>27</v>
      </c>
      <c r="P9" s="4" t="s">
        <v>28</v>
      </c>
      <c r="Q9" s="4">
        <v>0</v>
      </c>
      <c r="R9" s="6">
        <v>44217</v>
      </c>
      <c r="S9" s="5">
        <v>44233</v>
      </c>
      <c r="T9" s="4" t="s">
        <v>29</v>
      </c>
      <c r="U9" s="4">
        <v>1957886</v>
      </c>
    </row>
    <row r="10" s="4" customFormat="1" spans="1:21">
      <c r="A10" s="4">
        <v>14321142420</v>
      </c>
      <c r="B10" s="4" t="s">
        <v>21</v>
      </c>
      <c r="C10" s="4" t="s">
        <v>22</v>
      </c>
      <c r="D10" s="4" t="s">
        <v>51</v>
      </c>
      <c r="E10" s="4" t="s">
        <v>52</v>
      </c>
      <c r="F10" s="5">
        <v>44217</v>
      </c>
      <c r="G10" s="5">
        <v>44218</v>
      </c>
      <c r="H10" s="4">
        <v>1</v>
      </c>
      <c r="I10" s="4">
        <v>1</v>
      </c>
      <c r="J10" s="4">
        <v>1</v>
      </c>
      <c r="K10" s="4" t="s">
        <v>25</v>
      </c>
      <c r="L10" s="4">
        <v>297</v>
      </c>
      <c r="M10" s="4">
        <v>297</v>
      </c>
      <c r="N10" s="4" t="s">
        <v>53</v>
      </c>
      <c r="O10" s="4" t="s">
        <v>27</v>
      </c>
      <c r="P10" s="4" t="s">
        <v>28</v>
      </c>
      <c r="Q10" s="4">
        <v>0</v>
      </c>
      <c r="R10" s="6">
        <v>44217</v>
      </c>
      <c r="S10" s="5">
        <v>44233</v>
      </c>
      <c r="T10" s="4" t="s">
        <v>29</v>
      </c>
      <c r="U10" s="4">
        <v>1957890</v>
      </c>
    </row>
    <row r="11" s="4" customFormat="1" spans="1:21">
      <c r="A11" s="4">
        <v>14321584701</v>
      </c>
      <c r="B11" s="4" t="s">
        <v>21</v>
      </c>
      <c r="C11" s="4" t="s">
        <v>22</v>
      </c>
      <c r="D11" s="4" t="s">
        <v>54</v>
      </c>
      <c r="E11" s="4" t="s">
        <v>55</v>
      </c>
      <c r="F11" s="5">
        <v>44217</v>
      </c>
      <c r="G11" s="5">
        <v>44218</v>
      </c>
      <c r="H11" s="4">
        <v>1</v>
      </c>
      <c r="I11" s="4">
        <v>1</v>
      </c>
      <c r="J11" s="4">
        <v>1</v>
      </c>
      <c r="K11" s="4" t="s">
        <v>25</v>
      </c>
      <c r="L11" s="4">
        <v>536</v>
      </c>
      <c r="M11" s="4">
        <v>536</v>
      </c>
      <c r="N11" s="4" t="s">
        <v>56</v>
      </c>
      <c r="O11" s="4" t="s">
        <v>27</v>
      </c>
      <c r="P11" s="4" t="s">
        <v>28</v>
      </c>
      <c r="Q11" s="4">
        <v>0</v>
      </c>
      <c r="R11" s="6">
        <v>44217</v>
      </c>
      <c r="S11" s="5">
        <v>44233</v>
      </c>
      <c r="T11" s="4" t="s">
        <v>29</v>
      </c>
      <c r="U11" s="4">
        <v>1958135</v>
      </c>
    </row>
    <row r="12" s="4" customFormat="1" spans="1:21">
      <c r="A12" s="4">
        <v>14322054280</v>
      </c>
      <c r="B12" s="4" t="s">
        <v>21</v>
      </c>
      <c r="C12" s="4" t="s">
        <v>22</v>
      </c>
      <c r="D12" s="4" t="s">
        <v>57</v>
      </c>
      <c r="E12" s="4" t="s">
        <v>58</v>
      </c>
      <c r="F12" s="5">
        <v>44217</v>
      </c>
      <c r="G12" s="5">
        <v>44218</v>
      </c>
      <c r="H12" s="4">
        <v>1</v>
      </c>
      <c r="I12" s="4">
        <v>1</v>
      </c>
      <c r="J12" s="4">
        <v>1</v>
      </c>
      <c r="K12" s="4" t="s">
        <v>25</v>
      </c>
      <c r="L12" s="4">
        <v>134</v>
      </c>
      <c r="M12" s="4">
        <v>134</v>
      </c>
      <c r="N12" s="4" t="s">
        <v>59</v>
      </c>
      <c r="O12" s="4" t="s">
        <v>27</v>
      </c>
      <c r="P12" s="4" t="s">
        <v>28</v>
      </c>
      <c r="Q12" s="4">
        <v>0</v>
      </c>
      <c r="R12" s="6">
        <v>44217</v>
      </c>
      <c r="S12" s="5">
        <v>44233</v>
      </c>
      <c r="T12" s="4" t="s">
        <v>29</v>
      </c>
      <c r="U12" s="4">
        <v>1958361</v>
      </c>
    </row>
    <row r="13" s="4" customFormat="1" spans="1:21">
      <c r="A13" s="4">
        <v>14322054280</v>
      </c>
      <c r="B13" s="4" t="s">
        <v>21</v>
      </c>
      <c r="C13" s="4" t="s">
        <v>60</v>
      </c>
      <c r="D13" s="4" t="s">
        <v>57</v>
      </c>
      <c r="E13" s="4" t="s">
        <v>58</v>
      </c>
      <c r="F13" s="5">
        <v>44217</v>
      </c>
      <c r="G13" s="5">
        <v>44218</v>
      </c>
      <c r="H13" s="4">
        <v>1</v>
      </c>
      <c r="I13" s="4">
        <v>1</v>
      </c>
      <c r="J13" s="4">
        <v>1</v>
      </c>
      <c r="K13" s="4" t="s">
        <v>25</v>
      </c>
      <c r="L13" s="4">
        <v>-134</v>
      </c>
      <c r="M13" s="4">
        <v>-134</v>
      </c>
      <c r="N13" s="4" t="s">
        <v>59</v>
      </c>
      <c r="O13" s="4" t="s">
        <v>27</v>
      </c>
      <c r="P13" s="4" t="s">
        <v>28</v>
      </c>
      <c r="Q13" s="4">
        <v>0</v>
      </c>
      <c r="R13" s="6">
        <v>44217</v>
      </c>
      <c r="S13" s="5">
        <v>44233</v>
      </c>
      <c r="T13" s="4" t="s">
        <v>29</v>
      </c>
      <c r="U13" s="4">
        <v>1958361</v>
      </c>
    </row>
    <row r="14" s="4" customFormat="1" spans="1:21">
      <c r="A14" s="4">
        <v>14322219981</v>
      </c>
      <c r="B14" s="4" t="s">
        <v>21</v>
      </c>
      <c r="C14" s="4" t="s">
        <v>22</v>
      </c>
      <c r="D14" s="4" t="s">
        <v>61</v>
      </c>
      <c r="E14" s="4" t="s">
        <v>62</v>
      </c>
      <c r="F14" s="5">
        <v>44217</v>
      </c>
      <c r="G14" s="5">
        <v>44218</v>
      </c>
      <c r="H14" s="4">
        <v>1</v>
      </c>
      <c r="I14" s="4">
        <v>1</v>
      </c>
      <c r="J14" s="4">
        <v>1</v>
      </c>
      <c r="K14" s="4" t="s">
        <v>25</v>
      </c>
      <c r="L14" s="4">
        <v>818</v>
      </c>
      <c r="M14" s="4">
        <v>818</v>
      </c>
      <c r="N14" s="4" t="s">
        <v>63</v>
      </c>
      <c r="O14" s="4" t="s">
        <v>27</v>
      </c>
      <c r="P14" s="4" t="s">
        <v>28</v>
      </c>
      <c r="Q14" s="4">
        <v>0</v>
      </c>
      <c r="R14" s="6">
        <v>44217</v>
      </c>
      <c r="S14" s="5">
        <v>44233</v>
      </c>
      <c r="T14" s="4" t="s">
        <v>29</v>
      </c>
      <c r="U14" s="4">
        <v>1958456</v>
      </c>
    </row>
    <row r="15" s="4" customFormat="1" spans="1:21">
      <c r="A15" s="4">
        <v>14322281271</v>
      </c>
      <c r="B15" s="4" t="s">
        <v>21</v>
      </c>
      <c r="C15" s="4" t="s">
        <v>22</v>
      </c>
      <c r="D15" s="4" t="s">
        <v>64</v>
      </c>
      <c r="E15" s="4" t="s">
        <v>65</v>
      </c>
      <c r="F15" s="5">
        <v>44217</v>
      </c>
      <c r="G15" s="5">
        <v>44218</v>
      </c>
      <c r="H15" s="4">
        <v>1</v>
      </c>
      <c r="I15" s="4">
        <v>1</v>
      </c>
      <c r="J15" s="4">
        <v>1</v>
      </c>
      <c r="K15" s="4" t="s">
        <v>25</v>
      </c>
      <c r="L15" s="4">
        <v>359</v>
      </c>
      <c r="M15" s="4">
        <v>359</v>
      </c>
      <c r="N15" s="4" t="s">
        <v>66</v>
      </c>
      <c r="O15" s="4" t="s">
        <v>27</v>
      </c>
      <c r="P15" s="4" t="s">
        <v>28</v>
      </c>
      <c r="Q15" s="4">
        <v>0</v>
      </c>
      <c r="R15" s="6">
        <v>44217</v>
      </c>
      <c r="S15" s="5">
        <v>44233</v>
      </c>
      <c r="T15" s="4" t="s">
        <v>29</v>
      </c>
      <c r="U15" s="4">
        <v>1958505</v>
      </c>
    </row>
    <row r="16" s="4" customFormat="1" spans="1:21">
      <c r="A16" s="4">
        <v>14322451969</v>
      </c>
      <c r="B16" s="4" t="s">
        <v>21</v>
      </c>
      <c r="C16" s="4" t="s">
        <v>22</v>
      </c>
      <c r="D16" s="4" t="s">
        <v>61</v>
      </c>
      <c r="E16" s="4" t="s">
        <v>62</v>
      </c>
      <c r="F16" s="5">
        <v>44217</v>
      </c>
      <c r="G16" s="5">
        <v>44218</v>
      </c>
      <c r="H16" s="4">
        <v>1</v>
      </c>
      <c r="I16" s="4">
        <v>1</v>
      </c>
      <c r="J16" s="4">
        <v>1</v>
      </c>
      <c r="K16" s="4" t="s">
        <v>25</v>
      </c>
      <c r="L16" s="4">
        <v>818</v>
      </c>
      <c r="M16" s="4">
        <v>818</v>
      </c>
      <c r="N16" s="4" t="s">
        <v>67</v>
      </c>
      <c r="O16" s="4" t="s">
        <v>27</v>
      </c>
      <c r="P16" s="4" t="s">
        <v>28</v>
      </c>
      <c r="Q16" s="4">
        <v>0</v>
      </c>
      <c r="R16" s="6">
        <v>44217</v>
      </c>
      <c r="S16" s="5">
        <v>44233</v>
      </c>
      <c r="T16" s="4" t="s">
        <v>29</v>
      </c>
      <c r="U16" s="4">
        <v>1958620</v>
      </c>
    </row>
    <row r="17" s="4" customFormat="1" spans="1:21">
      <c r="A17" s="4">
        <v>14322622596</v>
      </c>
      <c r="B17" s="4" t="s">
        <v>21</v>
      </c>
      <c r="C17" s="4" t="s">
        <v>22</v>
      </c>
      <c r="D17" s="4" t="s">
        <v>68</v>
      </c>
      <c r="E17" s="4" t="s">
        <v>69</v>
      </c>
      <c r="F17" s="5">
        <v>44217</v>
      </c>
      <c r="G17" s="5">
        <v>44218</v>
      </c>
      <c r="H17" s="4">
        <v>1</v>
      </c>
      <c r="I17" s="4">
        <v>1</v>
      </c>
      <c r="J17" s="4">
        <v>1</v>
      </c>
      <c r="K17" s="4" t="s">
        <v>25</v>
      </c>
      <c r="L17" s="4">
        <v>325</v>
      </c>
      <c r="M17" s="4">
        <v>325</v>
      </c>
      <c r="N17" s="4" t="s">
        <v>70</v>
      </c>
      <c r="O17" s="4" t="s">
        <v>27</v>
      </c>
      <c r="P17" s="4" t="s">
        <v>28</v>
      </c>
      <c r="Q17" s="4">
        <v>0</v>
      </c>
      <c r="R17" s="6">
        <v>44217</v>
      </c>
      <c r="S17" s="5">
        <v>44233</v>
      </c>
      <c r="T17" s="4" t="s">
        <v>29</v>
      </c>
      <c r="U17" s="4">
        <v>1958721</v>
      </c>
    </row>
    <row r="18" s="4" customFormat="1" spans="1:20">
      <c r="A18" s="4">
        <v>14323289198</v>
      </c>
      <c r="B18" s="4" t="s">
        <v>21</v>
      </c>
      <c r="C18" s="4" t="s">
        <v>22</v>
      </c>
      <c r="D18" s="4" t="s">
        <v>71</v>
      </c>
      <c r="E18" s="4" t="s">
        <v>72</v>
      </c>
      <c r="F18" s="5">
        <v>44217</v>
      </c>
      <c r="G18" s="5">
        <v>44218</v>
      </c>
      <c r="H18" s="4">
        <v>1</v>
      </c>
      <c r="I18" s="4">
        <v>1</v>
      </c>
      <c r="J18" s="4">
        <v>1</v>
      </c>
      <c r="K18" s="4" t="s">
        <v>25</v>
      </c>
      <c r="L18" s="4">
        <v>202</v>
      </c>
      <c r="M18" s="4">
        <v>202</v>
      </c>
      <c r="N18" s="4" t="s">
        <v>73</v>
      </c>
      <c r="O18" s="4" t="s">
        <v>27</v>
      </c>
      <c r="P18" s="4" t="s">
        <v>28</v>
      </c>
      <c r="Q18" s="4">
        <v>0</v>
      </c>
      <c r="R18" s="6">
        <v>44217</v>
      </c>
      <c r="S18" s="5">
        <v>44233</v>
      </c>
      <c r="T18" s="4" t="s">
        <v>29</v>
      </c>
    </row>
    <row r="19" s="4" customFormat="1" spans="1:20">
      <c r="A19" s="4">
        <v>14323289198</v>
      </c>
      <c r="B19" s="4" t="s">
        <v>21</v>
      </c>
      <c r="C19" s="4" t="s">
        <v>60</v>
      </c>
      <c r="D19" s="4" t="s">
        <v>71</v>
      </c>
      <c r="E19" s="4" t="s">
        <v>72</v>
      </c>
      <c r="F19" s="5">
        <v>44217</v>
      </c>
      <c r="G19" s="5">
        <v>44218</v>
      </c>
      <c r="H19" s="4">
        <v>1</v>
      </c>
      <c r="I19" s="4">
        <v>1</v>
      </c>
      <c r="J19" s="4">
        <v>1</v>
      </c>
      <c r="K19" s="4" t="s">
        <v>25</v>
      </c>
      <c r="L19" s="4">
        <v>-202</v>
      </c>
      <c r="M19" s="4">
        <v>-202</v>
      </c>
      <c r="N19" s="4" t="s">
        <v>73</v>
      </c>
      <c r="O19" s="4" t="s">
        <v>27</v>
      </c>
      <c r="P19" s="4" t="s">
        <v>28</v>
      </c>
      <c r="Q19" s="4">
        <v>0</v>
      </c>
      <c r="R19" s="6">
        <v>44217</v>
      </c>
      <c r="S19" s="5">
        <v>44233</v>
      </c>
      <c r="T19" s="4" t="s">
        <v>29</v>
      </c>
    </row>
    <row r="20" s="4" customFormat="1" spans="1:20">
      <c r="A20" s="4">
        <v>14323420775</v>
      </c>
      <c r="B20" s="4" t="s">
        <v>21</v>
      </c>
      <c r="C20" s="4" t="s">
        <v>22</v>
      </c>
      <c r="D20" s="4" t="s">
        <v>42</v>
      </c>
      <c r="E20" s="4" t="s">
        <v>43</v>
      </c>
      <c r="F20" s="5">
        <v>44217</v>
      </c>
      <c r="G20" s="5">
        <v>44218</v>
      </c>
      <c r="H20" s="4">
        <v>1</v>
      </c>
      <c r="I20" s="4">
        <v>1</v>
      </c>
      <c r="J20" s="4">
        <v>1</v>
      </c>
      <c r="K20" s="4" t="s">
        <v>25</v>
      </c>
      <c r="L20" s="4">
        <v>294</v>
      </c>
      <c r="M20" s="4">
        <v>294</v>
      </c>
      <c r="N20" s="4" t="s">
        <v>74</v>
      </c>
      <c r="O20" s="4" t="s">
        <v>27</v>
      </c>
      <c r="P20" s="4" t="s">
        <v>28</v>
      </c>
      <c r="Q20" s="4">
        <v>0</v>
      </c>
      <c r="R20" s="6">
        <v>44217</v>
      </c>
      <c r="S20" s="5">
        <v>44233</v>
      </c>
      <c r="T20" s="4" t="s">
        <v>29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tabSelected="1" workbookViewId="0">
      <selection activeCell="C37" sqref="C37"/>
    </sheetView>
  </sheetViews>
  <sheetFormatPr defaultColWidth="9" defaultRowHeight="13.5"/>
  <cols>
    <col min="1" max="1" width="12.625" style="4"/>
    <col min="2" max="16369" width="9" style="4"/>
  </cols>
  <sheetData>
    <row r="1" s="4" customFormat="1" spans="1:11">
      <c r="A1" s="4" t="s">
        <v>0</v>
      </c>
      <c r="B1" s="4" t="s">
        <v>12</v>
      </c>
      <c r="K1" s="4" t="s">
        <v>75</v>
      </c>
    </row>
    <row r="2" s="4" customFormat="1" spans="1:11">
      <c r="A2" s="4">
        <v>14289139231</v>
      </c>
      <c r="B2" s="4">
        <v>2690</v>
      </c>
      <c r="C2" s="4" t="str">
        <f>VLOOKUP(A2,HOP!A:H,8,0)</f>
        <v>2690.00</v>
      </c>
      <c r="D2" s="4">
        <f>VLOOKUP(A2,HOP!A:B,2,0)</f>
        <v>1945421</v>
      </c>
      <c r="E2" s="4">
        <f>B2-C2</f>
        <v>0</v>
      </c>
      <c r="K2" s="4" t="str">
        <f>$K$1&amp;D2</f>
        <v>,1945421</v>
      </c>
    </row>
    <row r="3" s="4" customFormat="1" spans="1:11">
      <c r="A3" s="4">
        <v>14314921370</v>
      </c>
      <c r="B3" s="4">
        <v>374</v>
      </c>
      <c r="C3" s="4" t="str">
        <f>VLOOKUP(A3,HOP!A:H,8,0)</f>
        <v>374.00</v>
      </c>
      <c r="D3" s="4">
        <f>VLOOKUP(A3,HOP!A:B,2,0)</f>
        <v>1955579</v>
      </c>
      <c r="E3" s="4">
        <f t="shared" ref="E3:E20" si="0">B3-C3</f>
        <v>0</v>
      </c>
      <c r="K3" s="4" t="str">
        <f t="shared" ref="K3:K20" si="1">$K$1&amp;D3</f>
        <v>,1955579</v>
      </c>
    </row>
    <row r="4" s="4" customFormat="1" spans="1:11">
      <c r="A4" s="4">
        <v>14315208579</v>
      </c>
      <c r="B4" s="4">
        <v>369</v>
      </c>
      <c r="C4" s="4" t="str">
        <f>VLOOKUP(A4,HOP!A:H,8,0)</f>
        <v>369.00</v>
      </c>
      <c r="D4" s="4">
        <f>VLOOKUP(A4,HOP!A:B,2,0)</f>
        <v>1955678</v>
      </c>
      <c r="E4" s="4">
        <f t="shared" si="0"/>
        <v>0</v>
      </c>
      <c r="K4" s="4" t="str">
        <f t="shared" si="1"/>
        <v>,1955678</v>
      </c>
    </row>
    <row r="5" s="4" customFormat="1" spans="1:11">
      <c r="A5" s="4">
        <v>14317100559</v>
      </c>
      <c r="B5" s="4">
        <v>290</v>
      </c>
      <c r="C5" s="4" t="str">
        <f>VLOOKUP(A5,HOP!A:H,8,0)</f>
        <v>290.00</v>
      </c>
      <c r="D5" s="4">
        <f>VLOOKUP(A5,HOP!A:B,2,0)</f>
        <v>1956542</v>
      </c>
      <c r="E5" s="4">
        <f t="shared" si="0"/>
        <v>0</v>
      </c>
      <c r="K5" s="4" t="str">
        <f t="shared" si="1"/>
        <v>,1956542</v>
      </c>
    </row>
    <row r="6" s="4" customFormat="1" spans="1:11">
      <c r="A6" s="4">
        <v>14317328407</v>
      </c>
      <c r="B6" s="4">
        <v>362</v>
      </c>
      <c r="C6" s="4" t="str">
        <f>VLOOKUP(A6,HOP!A:H,8,0)</f>
        <v>362.00</v>
      </c>
      <c r="D6" s="4">
        <f>VLOOKUP(A6,HOP!A:B,2,0)</f>
        <v>1956671</v>
      </c>
      <c r="E6" s="4">
        <f t="shared" si="0"/>
        <v>0</v>
      </c>
      <c r="K6" s="4" t="str">
        <f t="shared" si="1"/>
        <v>,1956671</v>
      </c>
    </row>
    <row r="7" s="4" customFormat="1" spans="1:11">
      <c r="A7" s="4">
        <v>14317920167</v>
      </c>
      <c r="B7" s="4">
        <v>293</v>
      </c>
      <c r="C7" s="4" t="str">
        <f>VLOOKUP(A7,HOP!A:H,8,0)</f>
        <v>293.00</v>
      </c>
      <c r="D7" s="4">
        <f>VLOOKUP(A7,HOP!A:B,2,0)</f>
        <v>1957002</v>
      </c>
      <c r="E7" s="4">
        <f t="shared" si="0"/>
        <v>0</v>
      </c>
      <c r="K7" s="4" t="str">
        <f t="shared" si="1"/>
        <v>,1957002</v>
      </c>
    </row>
    <row r="8" s="4" customFormat="1" spans="1:11">
      <c r="A8" s="4">
        <v>14320314180</v>
      </c>
      <c r="B8" s="4">
        <v>564</v>
      </c>
      <c r="C8" s="4" t="str">
        <f>VLOOKUP(A8,HOP!A:H,8,0)</f>
        <v>564.00</v>
      </c>
      <c r="D8" s="4">
        <f>VLOOKUP(A8,HOP!A:B,2,0)</f>
        <v>1957453</v>
      </c>
      <c r="E8" s="4">
        <f t="shared" si="0"/>
        <v>0</v>
      </c>
      <c r="K8" s="4" t="str">
        <f t="shared" si="1"/>
        <v>,1957453</v>
      </c>
    </row>
    <row r="9" s="4" customFormat="1" spans="1:11">
      <c r="A9" s="4">
        <v>14321129515</v>
      </c>
      <c r="B9" s="4">
        <v>167</v>
      </c>
      <c r="C9" s="4" t="str">
        <f>VLOOKUP(A9,HOP!A:H,8,0)</f>
        <v>167.00</v>
      </c>
      <c r="D9" s="4">
        <f>VLOOKUP(A9,HOP!A:B,2,0)</f>
        <v>1957886</v>
      </c>
      <c r="E9" s="4">
        <f t="shared" si="0"/>
        <v>0</v>
      </c>
      <c r="K9" s="4" t="str">
        <f t="shared" si="1"/>
        <v>,1957886</v>
      </c>
    </row>
    <row r="10" s="4" customFormat="1" spans="1:11">
      <c r="A10" s="4">
        <v>14321142420</v>
      </c>
      <c r="B10" s="4">
        <v>297</v>
      </c>
      <c r="C10" s="4" t="str">
        <f>VLOOKUP(A10,HOP!A:H,8,0)</f>
        <v>297.00</v>
      </c>
      <c r="D10" s="4">
        <f>VLOOKUP(A10,HOP!A:B,2,0)</f>
        <v>1957890</v>
      </c>
      <c r="E10" s="4">
        <f t="shared" si="0"/>
        <v>0</v>
      </c>
      <c r="K10" s="4" t="str">
        <f t="shared" si="1"/>
        <v>,1957890</v>
      </c>
    </row>
    <row r="11" s="4" customFormat="1" spans="1:11">
      <c r="A11" s="4">
        <v>14321584701</v>
      </c>
      <c r="B11" s="4">
        <v>536</v>
      </c>
      <c r="C11" s="4" t="str">
        <f>VLOOKUP(A11,HOP!A:H,8,0)</f>
        <v>536.00</v>
      </c>
      <c r="D11" s="4">
        <f>VLOOKUP(A11,HOP!A:B,2,0)</f>
        <v>1958135</v>
      </c>
      <c r="E11" s="4">
        <f t="shared" si="0"/>
        <v>0</v>
      </c>
      <c r="K11" s="4" t="str">
        <f t="shared" si="1"/>
        <v>,1958135</v>
      </c>
    </row>
    <row r="12" s="4" customFormat="1" spans="1:11">
      <c r="A12" s="4">
        <v>14322054280</v>
      </c>
      <c r="B12" s="4">
        <v>0</v>
      </c>
      <c r="C12" s="4" t="str">
        <f>VLOOKUP(A12,HOP!A:H,8,0)</f>
        <v>134.00</v>
      </c>
      <c r="D12" s="4">
        <f>VLOOKUP(A12,HOP!A:B,2,0)</f>
        <v>1958361</v>
      </c>
      <c r="E12" s="4">
        <f t="shared" si="0"/>
        <v>-134</v>
      </c>
      <c r="F12" s="4" t="s">
        <v>76</v>
      </c>
      <c r="K12" s="4" t="str">
        <f t="shared" si="1"/>
        <v>,1958361</v>
      </c>
    </row>
    <row r="13" s="4" customFormat="1" spans="1:11">
      <c r="A13" s="4">
        <v>14322219981</v>
      </c>
      <c r="B13" s="4">
        <v>818</v>
      </c>
      <c r="C13" s="4" t="str">
        <f>VLOOKUP(A13,HOP!A:H,8,0)</f>
        <v>818.00</v>
      </c>
      <c r="D13" s="4">
        <f>VLOOKUP(A13,HOP!A:B,2,0)</f>
        <v>1958456</v>
      </c>
      <c r="E13" s="4">
        <f>B13-C13</f>
        <v>0</v>
      </c>
      <c r="K13" s="4" t="str">
        <f>$K$1&amp;D13</f>
        <v>,1958456</v>
      </c>
    </row>
    <row r="14" s="4" customFormat="1" spans="1:11">
      <c r="A14" s="4">
        <v>14322281271</v>
      </c>
      <c r="B14" s="4">
        <v>359</v>
      </c>
      <c r="C14" s="4" t="str">
        <f>VLOOKUP(A14,HOP!A:H,8,0)</f>
        <v>359.00</v>
      </c>
      <c r="D14" s="4">
        <f>VLOOKUP(A14,HOP!A:B,2,0)</f>
        <v>1958505</v>
      </c>
      <c r="E14" s="4">
        <f>B14-C14</f>
        <v>0</v>
      </c>
      <c r="K14" s="4" t="str">
        <f>$K$1&amp;D14</f>
        <v>,1958505</v>
      </c>
    </row>
    <row r="15" s="4" customFormat="1" spans="1:11">
      <c r="A15" s="4">
        <v>14322451969</v>
      </c>
      <c r="B15" s="4">
        <v>818</v>
      </c>
      <c r="C15" s="4" t="str">
        <f>VLOOKUP(A15,HOP!A:H,8,0)</f>
        <v>818.00</v>
      </c>
      <c r="D15" s="4">
        <f>VLOOKUP(A15,HOP!A:B,2,0)</f>
        <v>1958620</v>
      </c>
      <c r="E15" s="4">
        <f>B15-C15</f>
        <v>0</v>
      </c>
      <c r="K15" s="4" t="str">
        <f>$K$1&amp;D15</f>
        <v>,1958620</v>
      </c>
    </row>
    <row r="16" s="4" customFormat="1" spans="1:11">
      <c r="A16" s="4">
        <v>14322622596</v>
      </c>
      <c r="B16" s="4">
        <v>325</v>
      </c>
      <c r="C16" s="4" t="str">
        <f>VLOOKUP(A16,HOP!A:H,8,0)</f>
        <v>325.00</v>
      </c>
      <c r="D16" s="4">
        <f>VLOOKUP(A16,HOP!A:B,2,0)</f>
        <v>1958721</v>
      </c>
      <c r="E16" s="4">
        <f>B16-C16</f>
        <v>0</v>
      </c>
      <c r="K16" s="4" t="str">
        <f>$K$1&amp;D16</f>
        <v>,1958721</v>
      </c>
    </row>
    <row r="17" s="4" customFormat="1" spans="1:11">
      <c r="A17" s="4">
        <v>14323289198</v>
      </c>
      <c r="B17" s="4">
        <v>0</v>
      </c>
      <c r="C17" s="4" t="str">
        <f>VLOOKUP(A17,HOP!A:H,8,0)</f>
        <v>0.00</v>
      </c>
      <c r="D17" s="4">
        <f>VLOOKUP(A17,HOP!A:B,2,0)</f>
        <v>1959108</v>
      </c>
      <c r="E17" s="4">
        <f>B17-C17</f>
        <v>0</v>
      </c>
      <c r="K17" s="4" t="str">
        <f>$K$1&amp;D17</f>
        <v>,1959108</v>
      </c>
    </row>
    <row r="18" s="4" customFormat="1" spans="1:11">
      <c r="A18" s="4">
        <v>14323420775</v>
      </c>
      <c r="B18" s="4">
        <v>294</v>
      </c>
      <c r="C18" s="4" t="str">
        <f>VLOOKUP(A18,HOP!A:H,8,0)</f>
        <v>294.00</v>
      </c>
      <c r="D18" s="4">
        <f>VLOOKUP(A18,HOP!A:B,2,0)</f>
        <v>1959231</v>
      </c>
      <c r="E18" s="4">
        <f>B18-C18</f>
        <v>0</v>
      </c>
      <c r="K18" s="4" t="str">
        <f>$K$1&amp;D18</f>
        <v>,1959231</v>
      </c>
    </row>
    <row r="20" spans="2:2">
      <c r="B20" s="4">
        <f>SUM(B2:B19)</f>
        <v>8556</v>
      </c>
    </row>
    <row r="22" spans="1:1">
      <c r="A22" s="4" t="s">
        <v>77</v>
      </c>
    </row>
    <row r="23" spans="1:1">
      <c r="A23" s="4" t="s">
        <v>78</v>
      </c>
    </row>
    <row r="24" spans="1:1">
      <c r="A24" s="4" t="s">
        <v>79</v>
      </c>
    </row>
  </sheetData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A2" sqref="A2:B19"/>
    </sheetView>
  </sheetViews>
  <sheetFormatPr defaultColWidth="8" defaultRowHeight="12.75"/>
  <cols>
    <col min="1" max="1" width="20.125" style="1" customWidth="1"/>
    <col min="2" max="2" width="22.75" style="1" customWidth="1"/>
    <col min="3" max="3" width="30.625" style="1" customWidth="1"/>
    <col min="4" max="4" width="20.125" style="1" customWidth="1"/>
    <col min="5" max="7" width="17.5" style="1" customWidth="1"/>
    <col min="8" max="8" width="22.75" style="1" customWidth="1"/>
    <col min="9" max="16384" width="8" style="1"/>
  </cols>
  <sheetData>
    <row r="1" s="1" customFormat="1" ht="20" customHeight="1" spans="1:11">
      <c r="A1" s="2" t="s">
        <v>80</v>
      </c>
      <c r="B1" s="2" t="s">
        <v>81</v>
      </c>
      <c r="C1" s="2" t="s">
        <v>82</v>
      </c>
      <c r="D1" s="2" t="s">
        <v>83</v>
      </c>
      <c r="E1" s="2" t="s">
        <v>5</v>
      </c>
      <c r="F1" s="2" t="s">
        <v>84</v>
      </c>
      <c r="G1" s="2" t="s">
        <v>85</v>
      </c>
      <c r="H1" s="2" t="s">
        <v>86</v>
      </c>
      <c r="I1" s="2" t="s">
        <v>87</v>
      </c>
      <c r="J1" s="2" t="s">
        <v>88</v>
      </c>
      <c r="K1" s="2" t="s">
        <v>17</v>
      </c>
    </row>
    <row r="2" s="1" customFormat="1" ht="20" customHeight="1" spans="1:11">
      <c r="A2" s="3">
        <v>14323420775</v>
      </c>
      <c r="B2" s="3">
        <v>1959231</v>
      </c>
      <c r="C2" s="2" t="s">
        <v>89</v>
      </c>
      <c r="D2" s="2" t="s">
        <v>74</v>
      </c>
      <c r="E2" s="2" t="s">
        <v>90</v>
      </c>
      <c r="F2" s="2" t="s">
        <v>91</v>
      </c>
      <c r="G2" s="2" t="s">
        <v>92</v>
      </c>
      <c r="H2" s="2" t="s">
        <v>93</v>
      </c>
      <c r="I2" s="2" t="s">
        <v>94</v>
      </c>
      <c r="J2" s="2" t="s">
        <v>94</v>
      </c>
      <c r="K2" s="2" t="s">
        <v>95</v>
      </c>
    </row>
    <row r="3" s="1" customFormat="1" ht="20" customHeight="1" spans="1:11">
      <c r="A3" s="3">
        <v>14323289198</v>
      </c>
      <c r="B3" s="3">
        <v>1959108</v>
      </c>
      <c r="C3" s="2" t="s">
        <v>96</v>
      </c>
      <c r="D3" s="2" t="s">
        <v>73</v>
      </c>
      <c r="E3" s="2" t="s">
        <v>90</v>
      </c>
      <c r="F3" s="2" t="s">
        <v>91</v>
      </c>
      <c r="G3" s="2" t="s">
        <v>92</v>
      </c>
      <c r="H3" s="2" t="s">
        <v>97</v>
      </c>
      <c r="I3" s="2" t="s">
        <v>94</v>
      </c>
      <c r="J3" s="2" t="s">
        <v>94</v>
      </c>
      <c r="K3" s="2" t="s">
        <v>98</v>
      </c>
    </row>
    <row r="4" s="1" customFormat="1" ht="20" customHeight="1" spans="1:11">
      <c r="A4" s="3">
        <v>14323254314</v>
      </c>
      <c r="B4" s="3">
        <v>1959075</v>
      </c>
      <c r="C4" s="2" t="s">
        <v>99</v>
      </c>
      <c r="D4" s="2" t="s">
        <v>100</v>
      </c>
      <c r="E4" s="2" t="s">
        <v>90</v>
      </c>
      <c r="F4" s="2" t="s">
        <v>91</v>
      </c>
      <c r="G4" s="2" t="s">
        <v>92</v>
      </c>
      <c r="H4" s="2" t="s">
        <v>97</v>
      </c>
      <c r="I4" s="2" t="s">
        <v>94</v>
      </c>
      <c r="J4" s="2" t="s">
        <v>94</v>
      </c>
      <c r="K4" s="2" t="s">
        <v>101</v>
      </c>
    </row>
    <row r="5" s="1" customFormat="1" ht="20" customHeight="1" spans="1:11">
      <c r="A5" s="3">
        <v>14322622596</v>
      </c>
      <c r="B5" s="3">
        <v>1958721</v>
      </c>
      <c r="C5" s="2" t="s">
        <v>102</v>
      </c>
      <c r="D5" s="2" t="s">
        <v>70</v>
      </c>
      <c r="E5" s="2" t="s">
        <v>90</v>
      </c>
      <c r="F5" s="2" t="s">
        <v>91</v>
      </c>
      <c r="G5" s="2" t="s">
        <v>92</v>
      </c>
      <c r="H5" s="2" t="s">
        <v>103</v>
      </c>
      <c r="I5" s="2" t="s">
        <v>70</v>
      </c>
      <c r="J5" s="2" t="s">
        <v>104</v>
      </c>
      <c r="K5" s="2" t="s">
        <v>105</v>
      </c>
    </row>
    <row r="6" s="1" customFormat="1" ht="20" customHeight="1" spans="1:11">
      <c r="A6" s="3">
        <v>14322451969</v>
      </c>
      <c r="B6" s="3">
        <v>1958620</v>
      </c>
      <c r="C6" s="2" t="s">
        <v>106</v>
      </c>
      <c r="D6" s="2" t="s">
        <v>67</v>
      </c>
      <c r="E6" s="2" t="s">
        <v>90</v>
      </c>
      <c r="F6" s="2" t="s">
        <v>91</v>
      </c>
      <c r="G6" s="2" t="s">
        <v>92</v>
      </c>
      <c r="H6" s="2" t="s">
        <v>107</v>
      </c>
      <c r="I6" s="2" t="s">
        <v>67</v>
      </c>
      <c r="J6" s="2" t="s">
        <v>104</v>
      </c>
      <c r="K6" s="2" t="s">
        <v>108</v>
      </c>
    </row>
    <row r="7" s="1" customFormat="1" ht="20" customHeight="1" spans="1:11">
      <c r="A7" s="3">
        <v>14322281271</v>
      </c>
      <c r="B7" s="3">
        <v>1958505</v>
      </c>
      <c r="C7" s="2" t="s">
        <v>109</v>
      </c>
      <c r="D7" s="2" t="s">
        <v>66</v>
      </c>
      <c r="E7" s="2" t="s">
        <v>90</v>
      </c>
      <c r="F7" s="2" t="s">
        <v>91</v>
      </c>
      <c r="G7" s="2" t="s">
        <v>92</v>
      </c>
      <c r="H7" s="2" t="s">
        <v>110</v>
      </c>
      <c r="I7" s="2" t="s">
        <v>66</v>
      </c>
      <c r="J7" s="2" t="s">
        <v>104</v>
      </c>
      <c r="K7" s="2" t="s">
        <v>111</v>
      </c>
    </row>
    <row r="8" s="1" customFormat="1" ht="20" customHeight="1" spans="1:11">
      <c r="A8" s="3">
        <v>14322219981</v>
      </c>
      <c r="B8" s="3">
        <v>1958456</v>
      </c>
      <c r="C8" s="2" t="s">
        <v>106</v>
      </c>
      <c r="D8" s="2" t="s">
        <v>63</v>
      </c>
      <c r="E8" s="2" t="s">
        <v>90</v>
      </c>
      <c r="F8" s="2" t="s">
        <v>91</v>
      </c>
      <c r="G8" s="2" t="s">
        <v>92</v>
      </c>
      <c r="H8" s="2" t="s">
        <v>107</v>
      </c>
      <c r="I8" s="2" t="s">
        <v>63</v>
      </c>
      <c r="J8" s="2" t="s">
        <v>104</v>
      </c>
      <c r="K8" s="2" t="s">
        <v>112</v>
      </c>
    </row>
    <row r="9" s="1" customFormat="1" ht="20" customHeight="1" spans="1:11">
      <c r="A9" s="3">
        <v>14322054280</v>
      </c>
      <c r="B9" s="3">
        <v>1958361</v>
      </c>
      <c r="C9" s="2" t="s">
        <v>113</v>
      </c>
      <c r="D9" s="2" t="s">
        <v>59</v>
      </c>
      <c r="E9" s="2" t="s">
        <v>90</v>
      </c>
      <c r="F9" s="2" t="s">
        <v>91</v>
      </c>
      <c r="G9" s="2" t="s">
        <v>92</v>
      </c>
      <c r="H9" s="2" t="s">
        <v>114</v>
      </c>
      <c r="I9" s="2" t="s">
        <v>59</v>
      </c>
      <c r="J9" s="2" t="s">
        <v>104</v>
      </c>
      <c r="K9" s="2" t="s">
        <v>115</v>
      </c>
    </row>
    <row r="10" s="1" customFormat="1" ht="20" customHeight="1" spans="1:11">
      <c r="A10" s="3">
        <v>14321584701</v>
      </c>
      <c r="B10" s="3">
        <v>1958135</v>
      </c>
      <c r="C10" s="2" t="s">
        <v>116</v>
      </c>
      <c r="D10" s="2" t="s">
        <v>56</v>
      </c>
      <c r="E10" s="2" t="s">
        <v>90</v>
      </c>
      <c r="F10" s="2" t="s">
        <v>91</v>
      </c>
      <c r="G10" s="2" t="s">
        <v>92</v>
      </c>
      <c r="H10" s="2" t="s">
        <v>117</v>
      </c>
      <c r="I10" s="2" t="s">
        <v>56</v>
      </c>
      <c r="J10" s="2" t="s">
        <v>104</v>
      </c>
      <c r="K10" s="2" t="s">
        <v>118</v>
      </c>
    </row>
    <row r="11" s="1" customFormat="1" ht="20" customHeight="1" spans="1:11">
      <c r="A11" s="3">
        <v>14321142420</v>
      </c>
      <c r="B11" s="3">
        <v>1957890</v>
      </c>
      <c r="C11" s="2" t="s">
        <v>119</v>
      </c>
      <c r="D11" s="2" t="s">
        <v>53</v>
      </c>
      <c r="E11" s="2" t="s">
        <v>90</v>
      </c>
      <c r="F11" s="2" t="s">
        <v>91</v>
      </c>
      <c r="G11" s="2" t="s">
        <v>92</v>
      </c>
      <c r="H11" s="2" t="s">
        <v>120</v>
      </c>
      <c r="I11" s="2" t="s">
        <v>53</v>
      </c>
      <c r="J11" s="2" t="s">
        <v>104</v>
      </c>
      <c r="K11" s="2" t="s">
        <v>121</v>
      </c>
    </row>
    <row r="12" s="1" customFormat="1" ht="20" customHeight="1" spans="1:11">
      <c r="A12" s="3">
        <v>14321129515</v>
      </c>
      <c r="B12" s="3">
        <v>1957886</v>
      </c>
      <c r="C12" s="2" t="s">
        <v>122</v>
      </c>
      <c r="D12" s="2" t="s">
        <v>50</v>
      </c>
      <c r="E12" s="2" t="s">
        <v>90</v>
      </c>
      <c r="F12" s="2" t="s">
        <v>91</v>
      </c>
      <c r="G12" s="2" t="s">
        <v>92</v>
      </c>
      <c r="H12" s="2" t="s">
        <v>123</v>
      </c>
      <c r="I12" s="2" t="s">
        <v>50</v>
      </c>
      <c r="J12" s="2" t="s">
        <v>104</v>
      </c>
      <c r="K12" s="2" t="s">
        <v>124</v>
      </c>
    </row>
    <row r="13" s="1" customFormat="1" ht="20" customHeight="1" spans="1:11">
      <c r="A13" s="3">
        <v>14320314180</v>
      </c>
      <c r="B13" s="3">
        <v>1957453</v>
      </c>
      <c r="C13" s="2" t="s">
        <v>125</v>
      </c>
      <c r="D13" s="2" t="s">
        <v>47</v>
      </c>
      <c r="E13" s="2" t="s">
        <v>90</v>
      </c>
      <c r="F13" s="2" t="s">
        <v>91</v>
      </c>
      <c r="G13" s="2" t="s">
        <v>92</v>
      </c>
      <c r="H13" s="2" t="s">
        <v>126</v>
      </c>
      <c r="I13" s="2" t="s">
        <v>47</v>
      </c>
      <c r="J13" s="2" t="s">
        <v>104</v>
      </c>
      <c r="K13" s="2" t="s">
        <v>127</v>
      </c>
    </row>
    <row r="14" s="1" customFormat="1" ht="20" customHeight="1" spans="1:11">
      <c r="A14" s="3">
        <v>14317920167</v>
      </c>
      <c r="B14" s="3">
        <v>1957002</v>
      </c>
      <c r="C14" s="2" t="s">
        <v>89</v>
      </c>
      <c r="D14" s="2" t="s">
        <v>44</v>
      </c>
      <c r="E14" s="2" t="s">
        <v>90</v>
      </c>
      <c r="F14" s="2" t="s">
        <v>91</v>
      </c>
      <c r="G14" s="2" t="s">
        <v>92</v>
      </c>
      <c r="H14" s="2" t="s">
        <v>128</v>
      </c>
      <c r="I14" s="2" t="s">
        <v>44</v>
      </c>
      <c r="J14" s="2" t="s">
        <v>104</v>
      </c>
      <c r="K14" s="2" t="s">
        <v>129</v>
      </c>
    </row>
    <row r="15" s="1" customFormat="1" ht="20" customHeight="1" spans="1:11">
      <c r="A15" s="3">
        <v>14317328407</v>
      </c>
      <c r="B15" s="3">
        <v>1956671</v>
      </c>
      <c r="C15" s="2" t="s">
        <v>130</v>
      </c>
      <c r="D15" s="2" t="s">
        <v>41</v>
      </c>
      <c r="E15" s="2" t="s">
        <v>90</v>
      </c>
      <c r="F15" s="2" t="s">
        <v>91</v>
      </c>
      <c r="G15" s="2" t="s">
        <v>92</v>
      </c>
      <c r="H15" s="2" t="s">
        <v>131</v>
      </c>
      <c r="I15" s="2" t="s">
        <v>41</v>
      </c>
      <c r="J15" s="2" t="s">
        <v>104</v>
      </c>
      <c r="K15" s="2" t="s">
        <v>132</v>
      </c>
    </row>
    <row r="16" s="1" customFormat="1" ht="20" customHeight="1" spans="1:11">
      <c r="A16" s="3">
        <v>14317100559</v>
      </c>
      <c r="B16" s="3">
        <v>1956542</v>
      </c>
      <c r="C16" s="2" t="s">
        <v>133</v>
      </c>
      <c r="D16" s="2" t="s">
        <v>38</v>
      </c>
      <c r="E16" s="2" t="s">
        <v>134</v>
      </c>
      <c r="F16" s="2" t="s">
        <v>91</v>
      </c>
      <c r="G16" s="2" t="s">
        <v>92</v>
      </c>
      <c r="H16" s="2" t="s">
        <v>135</v>
      </c>
      <c r="I16" s="2" t="s">
        <v>38</v>
      </c>
      <c r="J16" s="2" t="s">
        <v>104</v>
      </c>
      <c r="K16" s="2" t="s">
        <v>136</v>
      </c>
    </row>
    <row r="17" s="1" customFormat="1" ht="20" customHeight="1" spans="1:11">
      <c r="A17" s="3">
        <v>14315208579</v>
      </c>
      <c r="B17" s="3">
        <v>1955678</v>
      </c>
      <c r="C17" s="2" t="s">
        <v>137</v>
      </c>
      <c r="D17" s="2" t="s">
        <v>35</v>
      </c>
      <c r="E17" s="2" t="s">
        <v>90</v>
      </c>
      <c r="F17" s="2" t="s">
        <v>91</v>
      </c>
      <c r="G17" s="2" t="s">
        <v>92</v>
      </c>
      <c r="H17" s="2" t="s">
        <v>138</v>
      </c>
      <c r="I17" s="2" t="s">
        <v>35</v>
      </c>
      <c r="J17" s="2" t="s">
        <v>104</v>
      </c>
      <c r="K17" s="2" t="s">
        <v>139</v>
      </c>
    </row>
    <row r="18" s="1" customFormat="1" ht="20" customHeight="1" spans="1:11">
      <c r="A18" s="3">
        <v>14314921370</v>
      </c>
      <c r="B18" s="3">
        <v>1955579</v>
      </c>
      <c r="C18" s="2" t="s">
        <v>140</v>
      </c>
      <c r="D18" s="2" t="s">
        <v>32</v>
      </c>
      <c r="E18" s="2" t="s">
        <v>90</v>
      </c>
      <c r="F18" s="2" t="s">
        <v>91</v>
      </c>
      <c r="G18" s="2" t="s">
        <v>92</v>
      </c>
      <c r="H18" s="2" t="s">
        <v>141</v>
      </c>
      <c r="I18" s="2" t="s">
        <v>32</v>
      </c>
      <c r="J18" s="2" t="s">
        <v>104</v>
      </c>
      <c r="K18" s="2" t="s">
        <v>142</v>
      </c>
    </row>
    <row r="19" s="1" customFormat="1" ht="20" customHeight="1" spans="1:11">
      <c r="A19" s="3">
        <v>14289139231</v>
      </c>
      <c r="B19" s="3">
        <v>1945421</v>
      </c>
      <c r="C19" s="2" t="s">
        <v>143</v>
      </c>
      <c r="D19" s="2" t="s">
        <v>26</v>
      </c>
      <c r="E19" s="2" t="s">
        <v>144</v>
      </c>
      <c r="F19" s="2" t="s">
        <v>91</v>
      </c>
      <c r="G19" s="2" t="s">
        <v>92</v>
      </c>
      <c r="H19" s="2" t="s">
        <v>145</v>
      </c>
      <c r="I19" s="2" t="s">
        <v>26</v>
      </c>
      <c r="J19" s="2" t="s">
        <v>104</v>
      </c>
      <c r="K19" s="2" t="s">
        <v>146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苑子1381885933</cp:lastModifiedBy>
  <dcterms:created xsi:type="dcterms:W3CDTF">2021-02-06T08:06:55Z</dcterms:created>
  <dcterms:modified xsi:type="dcterms:W3CDTF">2021-02-06T08:12:26Z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