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对账!$A$1:$AI$11</definedName>
  </definedNames>
  <calcPr calcId="144525"/>
</workbook>
</file>

<file path=xl/sharedStrings.xml><?xml version="1.0" encoding="utf-8"?>
<sst xmlns="http://schemas.openxmlformats.org/spreadsheetml/2006/main" count="571" uniqueCount="213">
  <si>
    <t>去哪儿网酒店预付对账单</t>
  </si>
  <si>
    <t>供应商名称：</t>
  </si>
  <si>
    <t>趣悠游</t>
  </si>
  <si>
    <t>结算周期：</t>
  </si>
  <si>
    <t>2021-02-01至2021-02-07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</si>
  <si>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</si>
  <si>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</si>
  <si>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</si>
  <si>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</si>
  <si>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</si>
  <si>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</si>
  <si>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</si>
  <si>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</si>
  <si>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</si>
  <si>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</si>
  <si>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</si>
  <si>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</si>
  <si>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</si>
  <si>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</si>
  <si>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</si>
  <si>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¥5,284.00</t>
  </si>
  <si>
    <t>¥640.00</t>
  </si>
  <si>
    <t>¥14.41</t>
  </si>
  <si>
    <t>¥4,658.41</t>
  </si>
  <si>
    <t>分类信息</t>
  </si>
  <si>
    <t>业务类型</t>
  </si>
  <si>
    <t>酒店预付（点击查看明细）</t>
  </si>
  <si>
    <t>¥4,644.00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</si>
  <si>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</si>
  <si>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</si>
  <si>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</si>
  <si>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</si>
  <si>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</si>
  <si>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</si>
  <si>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</si>
  <si>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</si>
  <si>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</si>
  <si>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</si>
  <si>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</si>
  <si>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</si>
  <si>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</si>
  <si>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</si>
  <si>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</si>
  <si>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</si>
  <si>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</si>
  <si>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</si>
  <si>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</si>
  <si>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</si>
  <si>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</si>
  <si>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</si>
  <si>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</si>
  <si>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</si>
  <si>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</si>
  <si>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</si>
  <si>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</si>
  <si>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</si>
  <si>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</si>
  <si>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</si>
  <si>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</si>
  <si>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</si>
  <si>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</si>
  <si>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</si>
  <si>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</si>
  <si>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</si>
  <si>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</si>
  <si>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</si>
  <si>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</si>
  <si>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</si>
  <si>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</si>
  <si>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</si>
  <si>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</si>
  <si>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702525233523</t>
  </si>
  <si>
    <t>1966202</t>
  </si>
  <si>
    <t>酒店预付</t>
  </si>
  <si>
    <t>否</t>
  </si>
  <si>
    <t>普通</t>
  </si>
  <si>
    <t>243276550</t>
  </si>
  <si>
    <t>澳门富豪酒店</t>
  </si>
  <si>
    <t>1626188</t>
  </si>
  <si>
    <t>XU/ZHENGLIANG</t>
  </si>
  <si>
    <t>2021-01-27</t>
  </si>
  <si>
    <t>2021-02-02</t>
  </si>
  <si>
    <t>¥912.00</t>
  </si>
  <si>
    <t>¥152.00</t>
  </si>
  <si>
    <t>¥760.00</t>
  </si>
  <si>
    <t>Standard Room</t>
  </si>
  <si>
    <t>WEBSITE</t>
  </si>
  <si>
    <t>702526381921</t>
  </si>
  <si>
    <t>1967896</t>
  </si>
  <si>
    <t>221843615</t>
  </si>
  <si>
    <t>澳门新濠天地 - 摩珀斯</t>
  </si>
  <si>
    <t>ZHAO/LIHUI</t>
  </si>
  <si>
    <t>2021-01-28</t>
  </si>
  <si>
    <t>2021-02-03</t>
  </si>
  <si>
    <t>2021-02-04</t>
  </si>
  <si>
    <t>¥2,289.00</t>
  </si>
  <si>
    <t>¥171.00</t>
  </si>
  <si>
    <t>¥2,118.00</t>
  </si>
  <si>
    <t>Premier King Room</t>
  </si>
  <si>
    <t>702531185549</t>
  </si>
  <si>
    <t>1971513</t>
  </si>
  <si>
    <t>LI/XIKUN</t>
  </si>
  <si>
    <t>¥248.00</t>
  </si>
  <si>
    <t>¥42.00</t>
  </si>
  <si>
    <t>¥206.00</t>
  </si>
  <si>
    <t>702532560987</t>
  </si>
  <si>
    <t>1972142</t>
  </si>
  <si>
    <t>SHEN/WEICHENG|DENG/HUILIAN</t>
  </si>
  <si>
    <t>2021-02-05</t>
  </si>
  <si>
    <t>702533208662</t>
  </si>
  <si>
    <t>1973851</t>
  </si>
  <si>
    <t>221842439</t>
  </si>
  <si>
    <t>澳门葡京酒店</t>
  </si>
  <si>
    <t>CHEN/ZHIPENG</t>
  </si>
  <si>
    <t>¥390.00</t>
  </si>
  <si>
    <t>¥63.00</t>
  </si>
  <si>
    <t>¥327.00</t>
  </si>
  <si>
    <t>Standard room</t>
  </si>
  <si>
    <t>702532327847</t>
  </si>
  <si>
    <t>1972112</t>
  </si>
  <si>
    <t>SHAN/PEICHAO</t>
  </si>
  <si>
    <t>2021-02-06</t>
  </si>
  <si>
    <t>¥372.00</t>
  </si>
  <si>
    <t>¥309.00</t>
  </si>
  <si>
    <t>702534544823</t>
  </si>
  <si>
    <t>1974673</t>
  </si>
  <si>
    <t>809159881</t>
  </si>
  <si>
    <t>香港富荟旺角酒店</t>
  </si>
  <si>
    <t>GUAN/ZHIWEI</t>
  </si>
  <si>
    <t>¥249.00</t>
  </si>
  <si>
    <t>¥19.00</t>
  </si>
  <si>
    <t>¥230.00</t>
  </si>
  <si>
    <t>iplus</t>
  </si>
  <si>
    <t>702533871481</t>
  </si>
  <si>
    <t>1973462</t>
  </si>
  <si>
    <t>LIANG/WEIQIANG</t>
  </si>
  <si>
    <t>2021-02-07</t>
  </si>
  <si>
    <t>¥429.00</t>
  </si>
  <si>
    <t>¥73.00</t>
  </si>
  <si>
    <t>¥356.00</t>
  </si>
  <si>
    <t>702535378242</t>
  </si>
  <si>
    <t>1975362</t>
  </si>
  <si>
    <t>197284040</t>
  </si>
  <si>
    <t>曼谷优尼富丽华机场酒店</t>
  </si>
  <si>
    <t>YE/HUAYI</t>
  </si>
  <si>
    <t>¥147.00</t>
  </si>
  <si>
    <t>¥15.00</t>
  </si>
  <si>
    <t>¥132.00</t>
  </si>
  <si>
    <t>Deluxe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</si>
  <si>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</si>
  <si>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</si>
  <si>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</si>
  <si>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</si>
  <si>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</si>
  <si>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</si>
  <si>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</si>
  <si>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</si>
  <si>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</si>
  <si>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csg_manual_202102021000378834422</t>
  </si>
  <si>
    <t>702515874912</t>
  </si>
  <si>
    <t>1615646</t>
  </si>
  <si>
    <t>赔付-房费追回</t>
  </si>
  <si>
    <t>--</t>
  </si>
  <si>
    <t>核实订单扣费取消，核实我司只结算352.19元，少结算366.6-352.19=14.41元，请知晓</t>
  </si>
  <si>
    <t>返现日期</t>
  </si>
  <si>
    <t>,</t>
  </si>
  <si>
    <r>
      <t>上期强扣</t>
    </r>
    <r>
      <rPr>
        <sz val="10"/>
        <rFont val="Arial"/>
        <charset val="134"/>
      </rPr>
      <t>14.41</t>
    </r>
    <r>
      <rPr>
        <sz val="10"/>
        <rFont val="宋体"/>
        <charset val="134"/>
      </rPr>
      <t>，本期扣款收回</t>
    </r>
    <r>
      <rPr>
        <sz val="10"/>
        <rFont val="Arial"/>
        <charset val="134"/>
      </rPr>
      <t>14.41</t>
    </r>
    <r>
      <rPr>
        <sz val="10"/>
        <rFont val="宋体"/>
        <charset val="134"/>
      </rPr>
      <t>元</t>
    </r>
  </si>
  <si>
    <t>A210209083315459</t>
  </si>
  <si>
    <r>
      <t>合计</t>
    </r>
    <r>
      <rPr>
        <sz val="10"/>
        <rFont val="Arial"/>
        <charset val="134"/>
      </rPr>
      <t>4658.41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</si>
  <si>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</si>
  <si>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</si>
  <si>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</si>
  <si>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</si>
  <si>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</si>
  <si>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</si>
  <si>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</si>
  <si>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YE HUAYI</t>
  </si>
  <si>
    <t>RMB</t>
  </si>
  <si>
    <t>132.00</t>
  </si>
  <si>
    <t>133****4690</t>
  </si>
  <si>
    <t>2021/2/6 14:41:51</t>
  </si>
  <si>
    <t>GUAN ZHIWEI</t>
  </si>
  <si>
    <t>230.00</t>
  </si>
  <si>
    <t>+85****19774</t>
  </si>
  <si>
    <t>2021/2/5 17:42:54</t>
  </si>
  <si>
    <t>CHEN ZHIPENG</t>
  </si>
  <si>
    <t>327.00</t>
  </si>
  <si>
    <t>13671112080</t>
  </si>
  <si>
    <t>2021/2/4 19:05:47</t>
  </si>
  <si>
    <t>LIANG WEIQIANG</t>
  </si>
  <si>
    <t>356.01</t>
  </si>
  <si>
    <t>136****6222</t>
  </si>
  <si>
    <t>2021/2/4 12:13:03</t>
  </si>
  <si>
    <t>SHEN WEICHENG,DENG HUILIAN</t>
  </si>
  <si>
    <t>206.00</t>
  </si>
  <si>
    <t>SHEN/WEICHENG</t>
  </si>
  <si>
    <t>156****5784</t>
  </si>
  <si>
    <t>2021/2/3 8:25:29</t>
  </si>
  <si>
    <t>SHAN PEICHAO</t>
  </si>
  <si>
    <t>309.00</t>
  </si>
  <si>
    <t>139****1383</t>
  </si>
  <si>
    <t>2021/2/3 7:09:09</t>
  </si>
  <si>
    <t>LI XIKUN</t>
  </si>
  <si>
    <t>189****1302</t>
  </si>
  <si>
    <t>2021/2/2 18:21:25</t>
  </si>
  <si>
    <t>ZHAO LIHUI</t>
  </si>
  <si>
    <t>2118.00</t>
  </si>
  <si>
    <t>134****3050</t>
  </si>
  <si>
    <t>2021/1/28 15:58:12</t>
  </si>
  <si>
    <t>XU ZHENGLIANG</t>
  </si>
  <si>
    <t>760.02</t>
  </si>
  <si>
    <t>134****1168</t>
  </si>
  <si>
    <t>2021/1/27 9:57:21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</si>
</sst>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9" borderId="1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42</v>
      </c>
      <c r="B1" s="3" t="s">
        <v>43</v>
      </c>
      <c r="C1" s="3" t="s">
        <v>25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49</v>
      </c>
      <c r="J1" s="3" t="s">
        <v>50</v>
      </c>
      <c r="K1" s="3" t="s">
        <v>51</v>
      </c>
      <c r="L1" s="3" t="s">
        <v>52</v>
      </c>
      <c r="M1" s="3" t="s">
        <v>53</v>
      </c>
      <c r="N1" s="3" t="s">
        <v>54</v>
      </c>
      <c r="O1" s="3" t="s">
        <v>55</v>
      </c>
      <c r="P1" s="3" t="s">
        <v>56</v>
      </c>
      <c r="Q1" s="3" t="s">
        <v>57</v>
      </c>
      <c r="R1" s="3" t="s">
        <v>10</v>
      </c>
      <c r="S1" s="3" t="s">
        <v>11</v>
      </c>
      <c r="T1" s="3" t="s">
        <v>58</v>
      </c>
      <c r="U1" s="3" t="s">
        <v>59</v>
      </c>
      <c r="V1" s="3" t="s">
        <v>60</v>
      </c>
      <c r="W1" s="3" t="s">
        <v>61</v>
      </c>
      <c r="X1" s="10" t="s">
        <v>62</v>
      </c>
      <c r="Y1" s="10" t="s">
        <v>63</v>
      </c>
      <c r="Z1" s="3" t="s">
        <v>17</v>
      </c>
      <c r="AA1" s="3" t="s">
        <v>14</v>
      </c>
      <c r="AB1" s="3" t="s">
        <v>64</v>
      </c>
      <c r="AC1" s="3" t="s">
        <v>18</v>
      </c>
      <c r="AD1" s="3" t="s">
        <v>65</v>
      </c>
      <c r="AE1" s="3" t="s">
        <v>66</v>
      </c>
      <c r="AF1" s="3" t="s">
        <v>67</v>
      </c>
      <c r="AG1" s="3" t="s">
        <v>68</v>
      </c>
      <c r="AH1" s="3" t="s">
        <v>69</v>
      </c>
      <c r="AI1" s="3" t="s">
        <v>70</v>
      </c>
    </row>
    <row r="2" ht="14.25" customHeight="1" spans="1:34">
      <c r="A2" s="4" t="s">
        <v>71</v>
      </c>
      <c r="B2" s="4" t="s">
        <v>72</v>
      </c>
      <c r="C2" s="4" t="s">
        <v>73</v>
      </c>
      <c r="D2" s="4" t="s">
        <v>74</v>
      </c>
      <c r="E2" s="4" t="s">
        <v>75</v>
      </c>
      <c r="F2" s="4" t="s">
        <v>74</v>
      </c>
      <c r="G2" s="4" t="s">
        <v>76</v>
      </c>
      <c r="H2" s="6" t="s">
        <v>77</v>
      </c>
      <c r="I2" s="6" t="s">
        <v>78</v>
      </c>
      <c r="J2" s="6" t="s">
        <v>2</v>
      </c>
      <c r="K2" s="6" t="s">
        <v>79</v>
      </c>
      <c r="L2" s="6">
        <v>1</v>
      </c>
      <c r="M2" s="6">
        <v>6</v>
      </c>
      <c r="N2" s="6" t="s">
        <v>80</v>
      </c>
      <c r="O2" s="6" t="s">
        <v>80</v>
      </c>
      <c r="P2" s="6" t="s">
        <v>81</v>
      </c>
      <c r="Q2" s="6"/>
      <c r="R2" s="11" t="s">
        <v>82</v>
      </c>
      <c r="S2" s="13" t="s">
        <v>19</v>
      </c>
      <c r="T2" s="6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4" t="s">
        <v>87</v>
      </c>
      <c r="B3" s="4" t="s">
        <v>88</v>
      </c>
      <c r="C3" s="4" t="s">
        <v>73</v>
      </c>
      <c r="D3" s="4" t="s">
        <v>74</v>
      </c>
      <c r="E3" s="4" t="s">
        <v>75</v>
      </c>
      <c r="F3" s="4" t="s">
        <v>74</v>
      </c>
      <c r="G3" s="4" t="s">
        <v>89</v>
      </c>
      <c r="H3" s="6" t="s">
        <v>90</v>
      </c>
      <c r="I3" s="6" t="s">
        <v>78</v>
      </c>
      <c r="J3" s="6" t="s">
        <v>2</v>
      </c>
      <c r="K3" s="6" t="s">
        <v>91</v>
      </c>
      <c r="L3" s="6">
        <v>1</v>
      </c>
      <c r="M3" s="6">
        <v>1</v>
      </c>
      <c r="N3" s="6" t="s">
        <v>92</v>
      </c>
      <c r="O3" s="6" t="s">
        <v>93</v>
      </c>
      <c r="P3" s="6" t="s">
        <v>94</v>
      </c>
      <c r="Q3" s="6"/>
      <c r="R3" s="11" t="s">
        <v>95</v>
      </c>
      <c r="S3" s="13" t="s">
        <v>19</v>
      </c>
      <c r="T3" s="6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74</v>
      </c>
      <c r="AH3" t="s">
        <v>19</v>
      </c>
    </row>
    <row r="4" ht="14.25" customHeight="1" spans="1:34">
      <c r="A4" s="4" t="s">
        <v>99</v>
      </c>
      <c r="B4" s="4" t="s">
        <v>100</v>
      </c>
      <c r="C4" s="4" t="s">
        <v>73</v>
      </c>
      <c r="D4" s="4" t="s">
        <v>74</v>
      </c>
      <c r="E4" s="4" t="s">
        <v>75</v>
      </c>
      <c r="F4" s="4" t="s">
        <v>74</v>
      </c>
      <c r="G4" s="4" t="s">
        <v>76</v>
      </c>
      <c r="H4" s="6" t="s">
        <v>77</v>
      </c>
      <c r="I4" s="6" t="s">
        <v>78</v>
      </c>
      <c r="J4" s="6" t="s">
        <v>2</v>
      </c>
      <c r="K4" s="6" t="s">
        <v>101</v>
      </c>
      <c r="L4" s="6">
        <v>1</v>
      </c>
      <c r="M4" s="6">
        <v>2</v>
      </c>
      <c r="N4" s="6" t="s">
        <v>81</v>
      </c>
      <c r="O4" s="6" t="s">
        <v>81</v>
      </c>
      <c r="P4" s="6" t="s">
        <v>94</v>
      </c>
      <c r="Q4" s="6"/>
      <c r="R4" s="11" t="s">
        <v>102</v>
      </c>
      <c r="S4" s="13" t="s">
        <v>19</v>
      </c>
      <c r="T4" s="6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85</v>
      </c>
      <c r="AF4" t="s">
        <v>86</v>
      </c>
      <c r="AG4" t="s">
        <v>74</v>
      </c>
      <c r="AH4" t="s">
        <v>19</v>
      </c>
    </row>
    <row r="5" ht="14.25" customHeight="1" spans="1:34">
      <c r="A5" s="4" t="s">
        <v>105</v>
      </c>
      <c r="B5" s="4" t="s">
        <v>106</v>
      </c>
      <c r="C5" s="4" t="s">
        <v>73</v>
      </c>
      <c r="D5" s="4" t="s">
        <v>74</v>
      </c>
      <c r="E5" s="4" t="s">
        <v>75</v>
      </c>
      <c r="F5" s="4" t="s">
        <v>74</v>
      </c>
      <c r="G5" s="4" t="s">
        <v>76</v>
      </c>
      <c r="H5" s="6" t="s">
        <v>77</v>
      </c>
      <c r="I5" s="6" t="s">
        <v>78</v>
      </c>
      <c r="J5" s="6" t="s">
        <v>2</v>
      </c>
      <c r="K5" s="6" t="s">
        <v>107</v>
      </c>
      <c r="L5" s="6">
        <v>1</v>
      </c>
      <c r="M5" s="6">
        <v>2</v>
      </c>
      <c r="N5" s="6" t="s">
        <v>93</v>
      </c>
      <c r="O5" s="6" t="s">
        <v>93</v>
      </c>
      <c r="P5" s="6" t="s">
        <v>108</v>
      </c>
      <c r="Q5" s="6"/>
      <c r="R5" s="11" t="s">
        <v>102</v>
      </c>
      <c r="S5" s="13" t="s">
        <v>19</v>
      </c>
      <c r="T5" s="6"/>
      <c r="U5" s="11" t="s">
        <v>19</v>
      </c>
      <c r="V5" s="11" t="s">
        <v>102</v>
      </c>
      <c r="W5" s="13" t="s">
        <v>103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85</v>
      </c>
      <c r="AF5" t="s">
        <v>86</v>
      </c>
      <c r="AG5" t="s">
        <v>74</v>
      </c>
      <c r="AH5" t="s">
        <v>19</v>
      </c>
    </row>
    <row r="6" ht="14.25" customHeight="1" spans="1:34">
      <c r="A6" s="4" t="s">
        <v>109</v>
      </c>
      <c r="B6" s="4" t="s">
        <v>110</v>
      </c>
      <c r="C6" s="4" t="s">
        <v>73</v>
      </c>
      <c r="D6" s="4" t="s">
        <v>74</v>
      </c>
      <c r="E6" s="4" t="s">
        <v>75</v>
      </c>
      <c r="F6" s="4" t="s">
        <v>74</v>
      </c>
      <c r="G6" s="4" t="s">
        <v>111</v>
      </c>
      <c r="H6" s="6" t="s">
        <v>112</v>
      </c>
      <c r="I6" s="6" t="s">
        <v>78</v>
      </c>
      <c r="J6" s="6" t="s">
        <v>2</v>
      </c>
      <c r="K6" s="6" t="s">
        <v>113</v>
      </c>
      <c r="L6" s="6">
        <v>1</v>
      </c>
      <c r="M6" s="6">
        <v>1</v>
      </c>
      <c r="N6" s="6" t="s">
        <v>94</v>
      </c>
      <c r="O6" s="6" t="s">
        <v>94</v>
      </c>
      <c r="P6" s="6" t="s">
        <v>108</v>
      </c>
      <c r="Q6" s="6"/>
      <c r="R6" s="11" t="s">
        <v>114</v>
      </c>
      <c r="S6" s="13" t="s">
        <v>19</v>
      </c>
      <c r="T6" s="6"/>
      <c r="U6" s="11" t="s">
        <v>19</v>
      </c>
      <c r="V6" s="11" t="s">
        <v>114</v>
      </c>
      <c r="W6" s="13" t="s">
        <v>115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4" t="s">
        <v>118</v>
      </c>
      <c r="B7" s="4" t="s">
        <v>119</v>
      </c>
      <c r="C7" s="4" t="s">
        <v>73</v>
      </c>
      <c r="D7" s="4" t="s">
        <v>74</v>
      </c>
      <c r="E7" s="4" t="s">
        <v>75</v>
      </c>
      <c r="F7" s="4" t="s">
        <v>74</v>
      </c>
      <c r="G7" s="4" t="s">
        <v>76</v>
      </c>
      <c r="H7" s="6" t="s">
        <v>77</v>
      </c>
      <c r="I7" s="6" t="s">
        <v>78</v>
      </c>
      <c r="J7" s="6" t="s">
        <v>2</v>
      </c>
      <c r="K7" s="6" t="s">
        <v>120</v>
      </c>
      <c r="L7" s="6">
        <v>1</v>
      </c>
      <c r="M7" s="6">
        <v>3</v>
      </c>
      <c r="N7" s="6" t="s">
        <v>93</v>
      </c>
      <c r="O7" s="6" t="s">
        <v>93</v>
      </c>
      <c r="P7" s="6" t="s">
        <v>121</v>
      </c>
      <c r="Q7" s="6"/>
      <c r="R7" s="11" t="s">
        <v>122</v>
      </c>
      <c r="S7" s="13" t="s">
        <v>19</v>
      </c>
      <c r="T7" s="6"/>
      <c r="U7" s="11" t="s">
        <v>19</v>
      </c>
      <c r="V7" s="11" t="s">
        <v>122</v>
      </c>
      <c r="W7" s="13" t="s">
        <v>115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85</v>
      </c>
      <c r="AF7" t="s">
        <v>86</v>
      </c>
      <c r="AG7" t="s">
        <v>74</v>
      </c>
      <c r="AH7" t="s">
        <v>19</v>
      </c>
    </row>
    <row r="8" ht="14.25" customHeight="1" spans="1:34">
      <c r="A8" s="4" t="s">
        <v>124</v>
      </c>
      <c r="B8" s="4" t="s">
        <v>125</v>
      </c>
      <c r="C8" s="4" t="s">
        <v>73</v>
      </c>
      <c r="D8" s="4" t="s">
        <v>74</v>
      </c>
      <c r="E8" s="4" t="s">
        <v>75</v>
      </c>
      <c r="F8" s="4" t="s">
        <v>74</v>
      </c>
      <c r="G8" s="4" t="s">
        <v>126</v>
      </c>
      <c r="H8" s="6" t="s">
        <v>127</v>
      </c>
      <c r="I8" s="6" t="s">
        <v>78</v>
      </c>
      <c r="J8" s="6" t="s">
        <v>2</v>
      </c>
      <c r="K8" s="6" t="s">
        <v>128</v>
      </c>
      <c r="L8" s="6">
        <v>1</v>
      </c>
      <c r="M8" s="6">
        <v>1</v>
      </c>
      <c r="N8" s="6" t="s">
        <v>108</v>
      </c>
      <c r="O8" s="6" t="s">
        <v>108</v>
      </c>
      <c r="P8" s="6" t="s">
        <v>121</v>
      </c>
      <c r="Q8" s="6"/>
      <c r="R8" s="11" t="s">
        <v>129</v>
      </c>
      <c r="S8" s="13" t="s">
        <v>19</v>
      </c>
      <c r="T8" s="6"/>
      <c r="U8" s="11" t="s">
        <v>19</v>
      </c>
      <c r="V8" s="11" t="s">
        <v>129</v>
      </c>
      <c r="W8" s="13" t="s">
        <v>130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86</v>
      </c>
      <c r="AG8" t="s">
        <v>74</v>
      </c>
      <c r="AH8" t="s">
        <v>19</v>
      </c>
    </row>
    <row r="9" ht="14.25" customHeight="1" spans="1:34">
      <c r="A9" s="4" t="s">
        <v>133</v>
      </c>
      <c r="B9" s="4" t="s">
        <v>134</v>
      </c>
      <c r="C9" s="4" t="s">
        <v>73</v>
      </c>
      <c r="D9" s="4" t="s">
        <v>74</v>
      </c>
      <c r="E9" s="4" t="s">
        <v>75</v>
      </c>
      <c r="F9" s="4" t="s">
        <v>74</v>
      </c>
      <c r="G9" s="4" t="s">
        <v>76</v>
      </c>
      <c r="H9" s="6" t="s">
        <v>77</v>
      </c>
      <c r="I9" s="6" t="s">
        <v>78</v>
      </c>
      <c r="J9" s="6" t="s">
        <v>2</v>
      </c>
      <c r="K9" s="6" t="s">
        <v>135</v>
      </c>
      <c r="L9" s="6">
        <v>1</v>
      </c>
      <c r="M9" s="6">
        <v>3</v>
      </c>
      <c r="N9" s="6" t="s">
        <v>94</v>
      </c>
      <c r="O9" s="6" t="s">
        <v>94</v>
      </c>
      <c r="P9" s="6" t="s">
        <v>136</v>
      </c>
      <c r="Q9" s="6"/>
      <c r="R9" s="11" t="s">
        <v>137</v>
      </c>
      <c r="S9" s="13" t="s">
        <v>19</v>
      </c>
      <c r="T9" s="6"/>
      <c r="U9" s="11" t="s">
        <v>19</v>
      </c>
      <c r="V9" s="11" t="s">
        <v>137</v>
      </c>
      <c r="W9" s="13" t="s">
        <v>138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85</v>
      </c>
      <c r="AF9" t="s">
        <v>86</v>
      </c>
      <c r="AG9" t="s">
        <v>74</v>
      </c>
      <c r="AH9" t="s">
        <v>19</v>
      </c>
    </row>
    <row r="10" ht="14.25" customHeight="1" spans="1:34">
      <c r="A10" s="4" t="s">
        <v>140</v>
      </c>
      <c r="B10" s="4" t="s">
        <v>141</v>
      </c>
      <c r="C10" s="4" t="s">
        <v>73</v>
      </c>
      <c r="D10" s="4" t="s">
        <v>74</v>
      </c>
      <c r="E10" s="4" t="s">
        <v>75</v>
      </c>
      <c r="F10" s="4" t="s">
        <v>74</v>
      </c>
      <c r="G10" s="4" t="s">
        <v>142</v>
      </c>
      <c r="H10" s="6" t="s">
        <v>143</v>
      </c>
      <c r="I10" s="6" t="s">
        <v>78</v>
      </c>
      <c r="J10" s="6" t="s">
        <v>2</v>
      </c>
      <c r="K10" s="6" t="s">
        <v>144</v>
      </c>
      <c r="L10" s="6">
        <v>1</v>
      </c>
      <c r="M10" s="6">
        <v>1</v>
      </c>
      <c r="N10" s="6" t="s">
        <v>121</v>
      </c>
      <c r="O10" s="6" t="s">
        <v>121</v>
      </c>
      <c r="P10" s="6" t="s">
        <v>136</v>
      </c>
      <c r="Q10" s="6"/>
      <c r="R10" s="11" t="s">
        <v>145</v>
      </c>
      <c r="S10" s="13" t="s">
        <v>19</v>
      </c>
      <c r="T10" s="6"/>
      <c r="U10" s="11" t="s">
        <v>19</v>
      </c>
      <c r="V10" s="11" t="s">
        <v>145</v>
      </c>
      <c r="W10" s="13" t="s">
        <v>146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customHeight="1" spans="1:32">
      <c r="A11" s="9" t="s">
        <v>149</v>
      </c>
      <c r="B11" s="9"/>
      <c r="C11" s="9" t="s">
        <v>150</v>
      </c>
      <c r="D11" s="9"/>
      <c r="E11" s="9"/>
      <c r="F11" s="9"/>
      <c r="G11" s="9" t="s">
        <v>150</v>
      </c>
      <c r="H11" s="9" t="s">
        <v>150</v>
      </c>
      <c r="I11" s="9" t="s">
        <v>150</v>
      </c>
      <c r="J11" s="9" t="s">
        <v>150</v>
      </c>
      <c r="K11" s="9" t="s">
        <v>150</v>
      </c>
      <c r="L11" s="9" t="s">
        <v>150</v>
      </c>
      <c r="M11" s="9" t="s">
        <v>150</v>
      </c>
      <c r="N11" s="9" t="s">
        <v>150</v>
      </c>
      <c r="O11" s="9" t="s">
        <v>150</v>
      </c>
      <c r="P11" s="9" t="s">
        <v>150</v>
      </c>
      <c r="Q11" s="9"/>
      <c r="R11" s="12" t="s">
        <v>20</v>
      </c>
      <c r="S11" s="12" t="s">
        <v>19</v>
      </c>
      <c r="T11" s="9" t="s">
        <v>150</v>
      </c>
      <c r="U11" s="12"/>
      <c r="V11" s="12" t="s">
        <v>20</v>
      </c>
      <c r="W11" s="12" t="s">
        <v>21</v>
      </c>
      <c r="X11" s="12"/>
      <c r="Y11" s="12"/>
      <c r="Z11" s="12"/>
      <c r="AA11" s="9"/>
      <c r="AB11" s="12"/>
      <c r="AC11" s="9"/>
      <c r="AD11" s="9" t="s">
        <v>150</v>
      </c>
      <c r="AE11" s="9"/>
      <c r="AF1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151</v>
      </c>
      <c r="B1" s="3" t="s">
        <v>152</v>
      </c>
      <c r="C1" s="3" t="s">
        <v>49</v>
      </c>
      <c r="D1" s="3" t="s">
        <v>50</v>
      </c>
      <c r="E1" s="3" t="s">
        <v>45</v>
      </c>
      <c r="F1" s="3" t="s">
        <v>46</v>
      </c>
      <c r="G1" s="3" t="s">
        <v>153</v>
      </c>
      <c r="H1" s="3" t="s">
        <v>154</v>
      </c>
      <c r="I1" s="3" t="s">
        <v>13</v>
      </c>
      <c r="J1" s="3" t="s">
        <v>17</v>
      </c>
      <c r="K1" s="3" t="s">
        <v>18</v>
      </c>
      <c r="L1" s="10" t="s">
        <v>155</v>
      </c>
      <c r="M1" s="3" t="s">
        <v>156</v>
      </c>
      <c r="N1" s="3" t="s">
        <v>157</v>
      </c>
    </row>
    <row r="2" ht="14.25" customHeight="1" spans="1:256">
      <c r="A2" s="4" t="s">
        <v>158</v>
      </c>
      <c r="B2" s="6" t="s">
        <v>159</v>
      </c>
      <c r="C2" s="6" t="s">
        <v>160</v>
      </c>
      <c r="D2" s="6" t="s">
        <v>2</v>
      </c>
      <c r="E2" s="6" t="s">
        <v>75</v>
      </c>
      <c r="F2" s="6" t="s">
        <v>74</v>
      </c>
      <c r="G2" s="6" t="s">
        <v>81</v>
      </c>
      <c r="H2" s="6" t="s">
        <v>161</v>
      </c>
      <c r="I2" s="11" t="s">
        <v>22</v>
      </c>
      <c r="J2" s="11" t="s">
        <v>19</v>
      </c>
      <c r="K2" s="11" t="s">
        <v>22</v>
      </c>
      <c r="L2" s="6" t="s">
        <v>162</v>
      </c>
      <c r="M2" s="6" t="s">
        <v>163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9" t="s">
        <v>149</v>
      </c>
      <c r="B3" s="9" t="s">
        <v>150</v>
      </c>
      <c r="C3" s="9" t="s">
        <v>150</v>
      </c>
      <c r="D3" s="9" t="s">
        <v>150</v>
      </c>
      <c r="E3" s="9"/>
      <c r="F3" s="9"/>
      <c r="G3" s="9" t="s">
        <v>150</v>
      </c>
      <c r="H3" s="9" t="s">
        <v>150</v>
      </c>
      <c r="I3" s="12" t="s">
        <v>22</v>
      </c>
      <c r="J3" s="12"/>
      <c r="K3" s="12"/>
      <c r="L3" s="9"/>
      <c r="M3" s="9" t="s">
        <v>150</v>
      </c>
      <c r="N3" t="s">
        <v>150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42</v>
      </c>
      <c r="B1" s="3" t="s">
        <v>43</v>
      </c>
      <c r="C1" s="3" t="s">
        <v>54</v>
      </c>
      <c r="D1" s="3" t="s">
        <v>55</v>
      </c>
      <c r="E1" s="3" t="s">
        <v>56</v>
      </c>
      <c r="F1" s="3" t="s">
        <v>164</v>
      </c>
      <c r="G1" s="3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30" sqref="I30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42</v>
      </c>
      <c r="B1" s="3" t="s">
        <v>18</v>
      </c>
      <c r="K1" t="s">
        <v>165</v>
      </c>
    </row>
    <row r="2" ht="14.25" customHeight="1" spans="1:11">
      <c r="A2" s="43" t="s">
        <v>71</v>
      </c>
      <c r="B2" s="5">
        <v>760</v>
      </c>
      <c r="C2" t="str">
        <f>VLOOKUP(A2,HOP!A:H,8,0)</f>
        <v>760.02</v>
      </c>
      <c r="D2" t="str">
        <f>VLOOKUP(A2,HOP!A:B,2,0)</f>
        <v>1966202</v>
      </c>
      <c r="E2">
        <f>B2-C2</f>
        <v>-0.0199999999999818</v>
      </c>
      <c r="K2" t="str">
        <f>$K$1&amp;D2</f>
        <v>,1966202</v>
      </c>
    </row>
    <row r="3" ht="14.25" customHeight="1" spans="1:11">
      <c r="A3" s="4" t="s">
        <v>87</v>
      </c>
      <c r="B3" s="5">
        <v>2118</v>
      </c>
      <c r="C3" t="str">
        <f>VLOOKUP(A3,HOP!A:H,8,0)</f>
        <v>2118.00</v>
      </c>
      <c r="D3" t="str">
        <f>VLOOKUP(A3,HOP!A:B,2,0)</f>
        <v>1967896</v>
      </c>
      <c r="E3">
        <f t="shared" ref="E3:E11" si="0">B3-C3</f>
        <v>0</v>
      </c>
      <c r="K3" t="str">
        <f t="shared" ref="K3:K11" si="1">$K$1&amp;D3</f>
        <v>,1967896</v>
      </c>
    </row>
    <row r="4" ht="14.25" customHeight="1" spans="1:11">
      <c r="A4" s="4" t="s">
        <v>99</v>
      </c>
      <c r="B4" s="5">
        <v>206</v>
      </c>
      <c r="C4" t="str">
        <f>VLOOKUP(A4,HOP!A:H,8,0)</f>
        <v>206.00</v>
      </c>
      <c r="D4" t="str">
        <f>VLOOKUP(A4,HOP!A:B,2,0)</f>
        <v>1971513</v>
      </c>
      <c r="E4">
        <f t="shared" si="0"/>
        <v>0</v>
      </c>
      <c r="K4" t="str">
        <f t="shared" si="1"/>
        <v>,1971513</v>
      </c>
    </row>
    <row r="5" ht="14.25" customHeight="1" spans="1:11">
      <c r="A5" s="4" t="s">
        <v>105</v>
      </c>
      <c r="B5" s="5">
        <v>206</v>
      </c>
      <c r="C5" t="str">
        <f>VLOOKUP(A5,HOP!A:H,8,0)</f>
        <v>206.00</v>
      </c>
      <c r="D5" t="str">
        <f>VLOOKUP(A5,HOP!A:B,2,0)</f>
        <v>1972142</v>
      </c>
      <c r="E5">
        <f t="shared" si="0"/>
        <v>0</v>
      </c>
      <c r="K5" t="str">
        <f t="shared" si="1"/>
        <v>,1972142</v>
      </c>
    </row>
    <row r="6" ht="14.25" customHeight="1" spans="1:11">
      <c r="A6" s="4" t="s">
        <v>109</v>
      </c>
      <c r="B6" s="5">
        <v>327</v>
      </c>
      <c r="C6" t="str">
        <f>VLOOKUP(A6,HOP!A:H,8,0)</f>
        <v>327.00</v>
      </c>
      <c r="D6" t="str">
        <f>VLOOKUP(A6,HOP!A:B,2,0)</f>
        <v>1973851</v>
      </c>
      <c r="E6">
        <f t="shared" si="0"/>
        <v>0</v>
      </c>
      <c r="K6" t="str">
        <f t="shared" si="1"/>
        <v>,1973851</v>
      </c>
    </row>
    <row r="7" ht="14.25" customHeight="1" spans="1:11">
      <c r="A7" s="4" t="s">
        <v>118</v>
      </c>
      <c r="B7" s="5">
        <v>309</v>
      </c>
      <c r="C7" t="str">
        <f>VLOOKUP(A7,HOP!A:H,8,0)</f>
        <v>309.00</v>
      </c>
      <c r="D7" t="str">
        <f>VLOOKUP(A7,HOP!A:B,2,0)</f>
        <v>1972112</v>
      </c>
      <c r="E7">
        <f t="shared" si="0"/>
        <v>0</v>
      </c>
      <c r="K7" t="str">
        <f t="shared" si="1"/>
        <v>,1972112</v>
      </c>
    </row>
    <row r="8" ht="14.25" customHeight="1" spans="1:11">
      <c r="A8" s="4" t="s">
        <v>124</v>
      </c>
      <c r="B8" s="5">
        <v>230</v>
      </c>
      <c r="C8" t="str">
        <f>VLOOKUP(A8,HOP!A:H,8,0)</f>
        <v>230.00</v>
      </c>
      <c r="D8" t="str">
        <f>VLOOKUP(A8,HOP!A:B,2,0)</f>
        <v>1974673</v>
      </c>
      <c r="E8">
        <f t="shared" si="0"/>
        <v>0</v>
      </c>
      <c r="K8" t="str">
        <f t="shared" si="1"/>
        <v>,1974673</v>
      </c>
    </row>
    <row r="9" ht="14.25" customHeight="1" spans="1:11">
      <c r="A9" s="4" t="s">
        <v>133</v>
      </c>
      <c r="B9" s="5">
        <v>356</v>
      </c>
      <c r="C9" t="str">
        <f>VLOOKUP(A9,HOP!A:H,8,0)</f>
        <v>356.01</v>
      </c>
      <c r="D9" t="str">
        <f>VLOOKUP(A9,HOP!A:B,2,0)</f>
        <v>1973462</v>
      </c>
      <c r="E9">
        <f t="shared" si="0"/>
        <v>-0.00999999999999091</v>
      </c>
      <c r="K9" t="str">
        <f t="shared" si="1"/>
        <v>,1973462</v>
      </c>
    </row>
    <row r="10" ht="14.25" customHeight="1" spans="1:11">
      <c r="A10" s="4" t="s">
        <v>140</v>
      </c>
      <c r="B10" s="5">
        <v>132</v>
      </c>
      <c r="C10" t="str">
        <f>VLOOKUP(A10,HOP!A:H,8,0)</f>
        <v>132.00</v>
      </c>
      <c r="D10" t="str">
        <f>VLOOKUP(A10,HOP!A:B,2,0)</f>
        <v>1975362</v>
      </c>
      <c r="E10">
        <f t="shared" si="0"/>
        <v>0</v>
      </c>
      <c r="K10" t="str">
        <f t="shared" si="1"/>
        <v>,1975362</v>
      </c>
    </row>
    <row r="11" spans="1:11">
      <c r="A11" s="44" t="s">
        <v>159</v>
      </c>
      <c r="B11" s="7">
        <v>14.41</v>
      </c>
      <c r="C11" t="e">
        <f>VLOOKUP(A11,HOP!A:H,8,0)</f>
        <v>#N/A</v>
      </c>
      <c r="D11">
        <v>1952014</v>
      </c>
      <c r="E11" t="e">
        <f t="shared" si="0"/>
        <v>#N/A</v>
      </c>
      <c r="F11" s="8" t="s">
        <v>166</v>
      </c>
      <c r="K11" t="str">
        <f t="shared" si="1"/>
        <v>,1952014</v>
      </c>
    </row>
    <row r="13" spans="2:2">
      <c r="B13">
        <f>SUM(B2:B12)</f>
        <v>4658.41</v>
      </c>
    </row>
    <row r="15" spans="1:1">
      <c r="A15" t="s">
        <v>167</v>
      </c>
    </row>
    <row r="16" spans="1:1">
      <c r="A16" s="8" t="s">
        <v>168</v>
      </c>
    </row>
  </sheetData>
  <autoFilter ref="A1:AI1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7" sqref="C17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169</v>
      </c>
      <c r="B1" s="2" t="s">
        <v>170</v>
      </c>
      <c r="C1" s="2" t="s">
        <v>48</v>
      </c>
      <c r="D1" s="2" t="s">
        <v>171</v>
      </c>
      <c r="E1" s="2" t="s">
        <v>55</v>
      </c>
      <c r="F1" s="2" t="s">
        <v>172</v>
      </c>
      <c r="G1" s="2" t="s">
        <v>65</v>
      </c>
      <c r="H1" s="2" t="s">
        <v>173</v>
      </c>
      <c r="I1" s="2" t="s">
        <v>174</v>
      </c>
      <c r="J1" s="2" t="s">
        <v>175</v>
      </c>
      <c r="K1" s="2" t="s">
        <v>54</v>
      </c>
    </row>
    <row r="2" s="1" customFormat="1" ht="20" customHeight="1" spans="1:11">
      <c r="A2" s="2" t="s">
        <v>140</v>
      </c>
      <c r="B2" s="2" t="s">
        <v>141</v>
      </c>
      <c r="C2" s="2" t="s">
        <v>143</v>
      </c>
      <c r="D2" s="2" t="s">
        <v>176</v>
      </c>
      <c r="E2" s="2" t="s">
        <v>121</v>
      </c>
      <c r="F2" s="2" t="s">
        <v>136</v>
      </c>
      <c r="G2" s="2" t="s">
        <v>177</v>
      </c>
      <c r="H2" s="2" t="s">
        <v>178</v>
      </c>
      <c r="I2" s="2" t="s">
        <v>144</v>
      </c>
      <c r="J2" s="2" t="s">
        <v>179</v>
      </c>
      <c r="K2" s="2" t="s">
        <v>180</v>
      </c>
    </row>
    <row r="3" s="1" customFormat="1" ht="20" customHeight="1" spans="1:11">
      <c r="A3" s="2" t="s">
        <v>124</v>
      </c>
      <c r="B3" s="2" t="s">
        <v>125</v>
      </c>
      <c r="C3" s="2" t="s">
        <v>127</v>
      </c>
      <c r="D3" s="2" t="s">
        <v>181</v>
      </c>
      <c r="E3" s="2" t="s">
        <v>108</v>
      </c>
      <c r="F3" s="2" t="s">
        <v>121</v>
      </c>
      <c r="G3" s="2" t="s">
        <v>177</v>
      </c>
      <c r="H3" s="2" t="s">
        <v>182</v>
      </c>
      <c r="I3" s="2" t="s">
        <v>128</v>
      </c>
      <c r="J3" s="2" t="s">
        <v>183</v>
      </c>
      <c r="K3" s="2" t="s">
        <v>184</v>
      </c>
    </row>
    <row r="4" s="1" customFormat="1" ht="20" customHeight="1" spans="1:11">
      <c r="A4" s="2" t="s">
        <v>109</v>
      </c>
      <c r="B4" s="2" t="s">
        <v>110</v>
      </c>
      <c r="C4" s="2" t="s">
        <v>112</v>
      </c>
      <c r="D4" s="2" t="s">
        <v>185</v>
      </c>
      <c r="E4" s="2" t="s">
        <v>94</v>
      </c>
      <c r="F4" s="2" t="s">
        <v>108</v>
      </c>
      <c r="G4" s="2" t="s">
        <v>177</v>
      </c>
      <c r="H4" s="2" t="s">
        <v>186</v>
      </c>
      <c r="I4" s="2" t="s">
        <v>113</v>
      </c>
      <c r="J4" s="2" t="s">
        <v>187</v>
      </c>
      <c r="K4" s="2" t="s">
        <v>188</v>
      </c>
    </row>
    <row r="5" s="1" customFormat="1" ht="20" customHeight="1" spans="1:11">
      <c r="A5" s="2" t="s">
        <v>133</v>
      </c>
      <c r="B5" s="2" t="s">
        <v>134</v>
      </c>
      <c r="C5" s="2" t="s">
        <v>77</v>
      </c>
      <c r="D5" s="2" t="s">
        <v>189</v>
      </c>
      <c r="E5" s="2" t="s">
        <v>94</v>
      </c>
      <c r="F5" s="2" t="s">
        <v>136</v>
      </c>
      <c r="G5" s="2" t="s">
        <v>177</v>
      </c>
      <c r="H5" s="2" t="s">
        <v>190</v>
      </c>
      <c r="I5" s="2" t="s">
        <v>135</v>
      </c>
      <c r="J5" s="2" t="s">
        <v>191</v>
      </c>
      <c r="K5" s="2" t="s">
        <v>192</v>
      </c>
    </row>
    <row r="6" s="1" customFormat="1" ht="20" customHeight="1" spans="1:11">
      <c r="A6" s="2" t="s">
        <v>105</v>
      </c>
      <c r="B6" s="2" t="s">
        <v>106</v>
      </c>
      <c r="C6" s="2" t="s">
        <v>77</v>
      </c>
      <c r="D6" s="2" t="s">
        <v>193</v>
      </c>
      <c r="E6" s="2" t="s">
        <v>93</v>
      </c>
      <c r="F6" s="2" t="s">
        <v>108</v>
      </c>
      <c r="G6" s="2" t="s">
        <v>177</v>
      </c>
      <c r="H6" s="2" t="s">
        <v>194</v>
      </c>
      <c r="I6" s="2" t="s">
        <v>195</v>
      </c>
      <c r="J6" s="2" t="s">
        <v>196</v>
      </c>
      <c r="K6" s="2" t="s">
        <v>197</v>
      </c>
    </row>
    <row r="7" s="1" customFormat="1" ht="20" customHeight="1" spans="1:11">
      <c r="A7" s="2" t="s">
        <v>118</v>
      </c>
      <c r="B7" s="2" t="s">
        <v>119</v>
      </c>
      <c r="C7" s="2" t="s">
        <v>77</v>
      </c>
      <c r="D7" s="2" t="s">
        <v>198</v>
      </c>
      <c r="E7" s="2" t="s">
        <v>93</v>
      </c>
      <c r="F7" s="2" t="s">
        <v>121</v>
      </c>
      <c r="G7" s="2" t="s">
        <v>177</v>
      </c>
      <c r="H7" s="2" t="s">
        <v>199</v>
      </c>
      <c r="I7" s="2" t="s">
        <v>120</v>
      </c>
      <c r="J7" s="2" t="s">
        <v>200</v>
      </c>
      <c r="K7" s="2" t="s">
        <v>201</v>
      </c>
    </row>
    <row r="8" s="1" customFormat="1" ht="20" customHeight="1" spans="1:11">
      <c r="A8" s="2" t="s">
        <v>99</v>
      </c>
      <c r="B8" s="2" t="s">
        <v>100</v>
      </c>
      <c r="C8" s="2" t="s">
        <v>77</v>
      </c>
      <c r="D8" s="2" t="s">
        <v>202</v>
      </c>
      <c r="E8" s="2" t="s">
        <v>81</v>
      </c>
      <c r="F8" s="2" t="s">
        <v>94</v>
      </c>
      <c r="G8" s="2" t="s">
        <v>177</v>
      </c>
      <c r="H8" s="2" t="s">
        <v>194</v>
      </c>
      <c r="I8" s="2" t="s">
        <v>101</v>
      </c>
      <c r="J8" s="2" t="s">
        <v>203</v>
      </c>
      <c r="K8" s="2" t="s">
        <v>204</v>
      </c>
    </row>
    <row r="9" s="1" customFormat="1" ht="20" customHeight="1" spans="1:11">
      <c r="A9" s="2" t="s">
        <v>87</v>
      </c>
      <c r="B9" s="2" t="s">
        <v>88</v>
      </c>
      <c r="C9" s="2" t="s">
        <v>90</v>
      </c>
      <c r="D9" s="2" t="s">
        <v>205</v>
      </c>
      <c r="E9" s="2" t="s">
        <v>93</v>
      </c>
      <c r="F9" s="2" t="s">
        <v>94</v>
      </c>
      <c r="G9" s="2" t="s">
        <v>177</v>
      </c>
      <c r="H9" s="2" t="s">
        <v>206</v>
      </c>
      <c r="I9" s="2" t="s">
        <v>91</v>
      </c>
      <c r="J9" s="2" t="s">
        <v>207</v>
      </c>
      <c r="K9" s="2" t="s">
        <v>208</v>
      </c>
    </row>
    <row r="10" s="1" customFormat="1" ht="20" customHeight="1" spans="1:11">
      <c r="A10" s="2" t="s">
        <v>71</v>
      </c>
      <c r="B10" s="2" t="s">
        <v>72</v>
      </c>
      <c r="C10" s="2" t="s">
        <v>77</v>
      </c>
      <c r="D10" s="2" t="s">
        <v>209</v>
      </c>
      <c r="E10" s="2" t="s">
        <v>80</v>
      </c>
      <c r="F10" s="2" t="s">
        <v>81</v>
      </c>
      <c r="G10" s="2" t="s">
        <v>177</v>
      </c>
      <c r="H10" s="2" t="s">
        <v>210</v>
      </c>
      <c r="I10" s="2" t="s">
        <v>79</v>
      </c>
      <c r="J10" s="2" t="s">
        <v>211</v>
      </c>
      <c r="K10" s="2" t="s">
        <v>212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2021-02-09T00:35:07Z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