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对账!$A$1:$AI$12</definedName>
  </definedNames>
  <calcPr calcId="144525"/>
</workbook>
</file>

<file path=xl/sharedStrings.xml><?xml version="1.0" encoding="utf-8"?>
<sst xmlns="http://schemas.openxmlformats.org/spreadsheetml/2006/main" count="632" uniqueCount="206">
  <si>
    <t>去哪儿网酒店预付对账单</t>
  </si>
  <si>
    <t>供应商名称：</t>
  </si>
  <si>
    <t>港丰国际</t>
  </si>
  <si>
    <t>结算周期：</t>
  </si>
  <si>
    <t>2021-02-01至2021-02-07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</si>
  <si>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</si>
  <si>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</si>
  <si>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</si>
  <si>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</si>
  <si>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</si>
  <si>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</si>
  <si>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</si>
  <si>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</si>
  <si>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</si>
  <si>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</si>
  <si>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</si>
  <si>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</si>
  <si>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</si>
  <si>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</si>
  <si>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</si>
  <si>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¥5,582.00</t>
  </si>
  <si>
    <t>¥467.00</t>
  </si>
  <si>
    <t>¥5,115.00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</si>
  <si>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</si>
  <si>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</si>
  <si>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</si>
  <si>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</si>
  <si>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</si>
  <si>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</si>
  <si>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</si>
  <si>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</si>
  <si>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</si>
  <si>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</si>
  <si>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</si>
  <si>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</si>
  <si>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</si>
  <si>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</si>
  <si>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</si>
  <si>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</si>
  <si>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</si>
  <si>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</si>
  <si>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</si>
  <si>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</si>
  <si>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</si>
  <si>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</si>
  <si>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</si>
  <si>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</si>
  <si>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</si>
  <si>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</si>
  <si>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</si>
  <si>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</si>
  <si>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</si>
  <si>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</si>
  <si>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</si>
  <si>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</si>
  <si>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</si>
  <si>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</si>
  <si>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</si>
  <si>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</si>
  <si>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</si>
  <si>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</si>
  <si>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</si>
  <si>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</si>
  <si>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</si>
  <si>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</si>
  <si>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</si>
  <si>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</si>
  <si>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</si>
  <si>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</si>
  <si>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702528507980</t>
  </si>
  <si>
    <t>1969642</t>
  </si>
  <si>
    <t>酒店预付</t>
  </si>
  <si>
    <t>否</t>
  </si>
  <si>
    <t>普通</t>
  </si>
  <si>
    <t>856247606</t>
  </si>
  <si>
    <t>澳门新口岸智选假日酒店</t>
  </si>
  <si>
    <t>1619975</t>
  </si>
  <si>
    <t>CHAN/CHIOHONG</t>
  </si>
  <si>
    <t>2021-01-30</t>
  </si>
  <si>
    <t>2021-02-01</t>
  </si>
  <si>
    <t>2021-02-02</t>
  </si>
  <si>
    <t>¥155.00</t>
  </si>
  <si>
    <t>¥14.00</t>
  </si>
  <si>
    <t>¥141.00</t>
  </si>
  <si>
    <t>Standard Room</t>
  </si>
  <si>
    <t>WEBSITE</t>
  </si>
  <si>
    <t>702530166679</t>
  </si>
  <si>
    <t>1970501</t>
  </si>
  <si>
    <t>WONG/KUNSHIU</t>
  </si>
  <si>
    <t>2021-02-03</t>
  </si>
  <si>
    <t>¥310.00</t>
  </si>
  <si>
    <t>¥28.00</t>
  </si>
  <si>
    <t>¥282.00</t>
  </si>
  <si>
    <t>702528062962</t>
  </si>
  <si>
    <t>1969675</t>
  </si>
  <si>
    <t>FU/XUECHENG</t>
  </si>
  <si>
    <t>702531566977</t>
  </si>
  <si>
    <t>1971344</t>
  </si>
  <si>
    <t>CHEN/QIN</t>
  </si>
  <si>
    <t>702531268907</t>
  </si>
  <si>
    <t>1971998</t>
  </si>
  <si>
    <t>221932715</t>
  </si>
  <si>
    <t>香港维港凯悦尚萃酒店</t>
  </si>
  <si>
    <t>SZE/CHITLUN</t>
  </si>
  <si>
    <t>¥554.00</t>
  </si>
  <si>
    <t>¥66.00</t>
  </si>
  <si>
    <t>¥488.00</t>
  </si>
  <si>
    <t>Standard Twin Room</t>
  </si>
  <si>
    <t>702533392127</t>
  </si>
  <si>
    <t>1973402</t>
  </si>
  <si>
    <t>2021-02-04</t>
  </si>
  <si>
    <t>2021-02-05</t>
  </si>
  <si>
    <t>702533460432</t>
  </si>
  <si>
    <t>1973366</t>
  </si>
  <si>
    <t>702533622030</t>
  </si>
  <si>
    <t>1973630</t>
  </si>
  <si>
    <t>221927672</t>
  </si>
  <si>
    <t>香港恒丰酒店</t>
  </si>
  <si>
    <t>CHOW/WINGTAT</t>
  </si>
  <si>
    <t>¥318.00</t>
  </si>
  <si>
    <t>¥25.00</t>
  </si>
  <si>
    <t>¥293.00</t>
  </si>
  <si>
    <t>Superior King Bed Room</t>
  </si>
  <si>
    <t>702532491561</t>
  </si>
  <si>
    <t>1972081</t>
  </si>
  <si>
    <t>LI/YONGJIE</t>
  </si>
  <si>
    <t>2021-02-06</t>
  </si>
  <si>
    <t>¥150.00</t>
  </si>
  <si>
    <t>¥13.00</t>
  </si>
  <si>
    <t>¥137.00</t>
  </si>
  <si>
    <t>702529562354</t>
  </si>
  <si>
    <t>1970096</t>
  </si>
  <si>
    <t>179440067</t>
  </si>
  <si>
    <t>迪拜喜来登大酒店</t>
  </si>
  <si>
    <t>CEN/JINGQIN</t>
  </si>
  <si>
    <t>2021-01-31</t>
  </si>
  <si>
    <t>¥3,132.00</t>
  </si>
  <si>
    <t>¥234.00</t>
  </si>
  <si>
    <t>¥2,898.00</t>
  </si>
  <si>
    <t>Deluxe king bed room</t>
  </si>
  <si>
    <t>702535156980</t>
  </si>
  <si>
    <t>1975194</t>
  </si>
  <si>
    <t>LIU/ZHIYU|ZHAO/LISHENG</t>
  </si>
  <si>
    <t>2021-02-07</t>
  </si>
  <si>
    <t>¥188.00</t>
  </si>
  <si>
    <t>¥17.00</t>
  </si>
  <si>
    <t>¥171.00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</si>
  <si>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</si>
  <si>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</si>
  <si>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</si>
  <si>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</si>
  <si>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</si>
  <si>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</si>
  <si>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</si>
  <si>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</si>
  <si>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</si>
  <si>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</si>
  <si>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</si>
  <si>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A210209085212459</t>
  </si>
  <si>
    <r>
      <t>合计</t>
    </r>
    <r>
      <rPr>
        <sz val="10"/>
        <rFont val="Arial"/>
        <charset val="134"/>
      </rPr>
      <t>5115</t>
    </r>
    <r>
      <rPr>
        <sz val="10"/>
        <rFont val="宋体"/>
        <charset val="134"/>
      </rPr>
      <t>元/6152.02HKD</t>
    </r>
  </si>
  <si>
    <r>
      <t>汇率</t>
    </r>
    <r>
      <rPr>
        <sz val="10"/>
        <rFont val="Arial"/>
        <charset val="134"/>
      </rPr>
      <t>: 1.202741384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</si>
  <si>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</si>
  <si>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</si>
  <si>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</si>
  <si>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</si>
  <si>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</si>
  <si>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</si>
  <si>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</si>
  <si>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LIU ZHIYU,ZHAO LISHENG</t>
  </si>
  <si>
    <t>RMB</t>
  </si>
  <si>
    <t>171.00</t>
  </si>
  <si>
    <t>LIU/ZHIYU</t>
  </si>
  <si>
    <t>182****7779</t>
  </si>
  <si>
    <t>2021/2/6 7:04:27</t>
  </si>
  <si>
    <t>CHOW WINGTAT</t>
  </si>
  <si>
    <t>293.00</t>
  </si>
  <si>
    <t>+85****14034</t>
  </si>
  <si>
    <t>2021/2/4 15:41:05</t>
  </si>
  <si>
    <t>CHAN CHIOHONG</t>
  </si>
  <si>
    <t>141.00</t>
  </si>
  <si>
    <t>153****0232</t>
  </si>
  <si>
    <t>2021/2/4 10:58:02</t>
  </si>
  <si>
    <t>WONG KUNSHIU</t>
  </si>
  <si>
    <t>185****7339</t>
  </si>
  <si>
    <t>2021/2/4 10:06:51</t>
  </si>
  <si>
    <t>LI YONGJIE</t>
  </si>
  <si>
    <t>137.00</t>
  </si>
  <si>
    <t>158****1391</t>
  </si>
  <si>
    <t>2021/2/3 2:13:19</t>
  </si>
  <si>
    <t>SZE CHITLUN</t>
  </si>
  <si>
    <t>488.00</t>
  </si>
  <si>
    <t>+85****73333</t>
  </si>
  <si>
    <t>2021/2/2 22:42:43</t>
  </si>
  <si>
    <t>CHEN QIN</t>
  </si>
  <si>
    <t>135****8158</t>
  </si>
  <si>
    <t>2021/2/2 15:39:02</t>
  </si>
  <si>
    <t>282.00</t>
  </si>
  <si>
    <t>2021/2/1 12:37:04</t>
  </si>
  <si>
    <t>CEN JINGQIN</t>
  </si>
  <si>
    <t>2898.00</t>
  </si>
  <si>
    <t>159****1920</t>
  </si>
  <si>
    <t>2021/1/31 19:48:23</t>
  </si>
  <si>
    <t>FU XUECHENG</t>
  </si>
  <si>
    <t>138****8548</t>
  </si>
  <si>
    <t>2021/1/30 23:52:59</t>
  </si>
  <si>
    <t>2021/1/30 22:41:01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</si>
</sst>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1" borderId="16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3" fillId="36" borderId="1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36" borderId="12" applyNumberFormat="0" applyAlignment="0" applyProtection="0">
      <alignment vertical="center"/>
    </xf>
    <xf numFmtId="0" fontId="28" fillId="23" borderId="15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30" sqref="C30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7" t="s">
        <v>60</v>
      </c>
      <c r="Y1" s="7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74</v>
      </c>
      <c r="H3" s="8" t="s">
        <v>75</v>
      </c>
      <c r="I3" s="8" t="s">
        <v>76</v>
      </c>
      <c r="J3" s="8" t="s">
        <v>2</v>
      </c>
      <c r="K3" s="8" t="s">
        <v>88</v>
      </c>
      <c r="L3" s="8">
        <v>1</v>
      </c>
      <c r="M3" s="8">
        <v>2</v>
      </c>
      <c r="N3" s="8" t="s">
        <v>79</v>
      </c>
      <c r="O3" s="8" t="s">
        <v>79</v>
      </c>
      <c r="P3" s="8" t="s">
        <v>89</v>
      </c>
      <c r="Q3" s="8"/>
      <c r="R3" s="10" t="s">
        <v>90</v>
      </c>
      <c r="S3" s="11" t="s">
        <v>19</v>
      </c>
      <c r="T3" s="8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4" t="s">
        <v>93</v>
      </c>
      <c r="B4" s="4" t="s">
        <v>94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74</v>
      </c>
      <c r="H4" s="8" t="s">
        <v>75</v>
      </c>
      <c r="I4" s="8" t="s">
        <v>76</v>
      </c>
      <c r="J4" s="8" t="s">
        <v>2</v>
      </c>
      <c r="K4" s="8" t="s">
        <v>95</v>
      </c>
      <c r="L4" s="8">
        <v>1</v>
      </c>
      <c r="M4" s="8">
        <v>2</v>
      </c>
      <c r="N4" s="8" t="s">
        <v>78</v>
      </c>
      <c r="O4" s="8" t="s">
        <v>79</v>
      </c>
      <c r="P4" s="8" t="s">
        <v>89</v>
      </c>
      <c r="Q4" s="8"/>
      <c r="R4" s="10" t="s">
        <v>90</v>
      </c>
      <c r="S4" s="11" t="s">
        <v>19</v>
      </c>
      <c r="T4" s="8"/>
      <c r="U4" s="10" t="s">
        <v>19</v>
      </c>
      <c r="V4" s="10" t="s">
        <v>90</v>
      </c>
      <c r="W4" s="11" t="s">
        <v>91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92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ht="14.25" customHeight="1" spans="1:34">
      <c r="A5" s="4" t="s">
        <v>96</v>
      </c>
      <c r="B5" s="4" t="s">
        <v>97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74</v>
      </c>
      <c r="H5" s="8" t="s">
        <v>75</v>
      </c>
      <c r="I5" s="8" t="s">
        <v>76</v>
      </c>
      <c r="J5" s="8" t="s">
        <v>2</v>
      </c>
      <c r="K5" s="8" t="s">
        <v>98</v>
      </c>
      <c r="L5" s="8">
        <v>1</v>
      </c>
      <c r="M5" s="8">
        <v>1</v>
      </c>
      <c r="N5" s="8" t="s">
        <v>80</v>
      </c>
      <c r="O5" s="8" t="s">
        <v>80</v>
      </c>
      <c r="P5" s="8" t="s">
        <v>89</v>
      </c>
      <c r="Q5" s="8"/>
      <c r="R5" s="10" t="s">
        <v>81</v>
      </c>
      <c r="S5" s="11" t="s">
        <v>19</v>
      </c>
      <c r="T5" s="8"/>
      <c r="U5" s="10" t="s">
        <v>19</v>
      </c>
      <c r="V5" s="10" t="s">
        <v>81</v>
      </c>
      <c r="W5" s="11" t="s">
        <v>82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83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ht="14.25" customHeight="1" spans="1:34">
      <c r="A6" s="4" t="s">
        <v>99</v>
      </c>
      <c r="B6" s="4" t="s">
        <v>100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101</v>
      </c>
      <c r="H6" s="8" t="s">
        <v>102</v>
      </c>
      <c r="I6" s="8" t="s">
        <v>76</v>
      </c>
      <c r="J6" s="8" t="s">
        <v>2</v>
      </c>
      <c r="K6" s="8" t="s">
        <v>103</v>
      </c>
      <c r="L6" s="8">
        <v>1</v>
      </c>
      <c r="M6" s="8">
        <v>1</v>
      </c>
      <c r="N6" s="8" t="s">
        <v>80</v>
      </c>
      <c r="O6" s="8" t="s">
        <v>80</v>
      </c>
      <c r="P6" s="8" t="s">
        <v>89</v>
      </c>
      <c r="Q6" s="8"/>
      <c r="R6" s="10" t="s">
        <v>104</v>
      </c>
      <c r="S6" s="11" t="s">
        <v>19</v>
      </c>
      <c r="T6" s="8"/>
      <c r="U6" s="10" t="s">
        <v>19</v>
      </c>
      <c r="V6" s="10" t="s">
        <v>104</v>
      </c>
      <c r="W6" s="11" t="s">
        <v>105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106</v>
      </c>
      <c r="AD6" t="s">
        <v>6</v>
      </c>
      <c r="AE6" t="s">
        <v>107</v>
      </c>
      <c r="AF6" t="s">
        <v>85</v>
      </c>
      <c r="AG6" t="s">
        <v>72</v>
      </c>
      <c r="AH6" t="s">
        <v>19</v>
      </c>
    </row>
    <row r="7" ht="14.25" customHeight="1" spans="1:34">
      <c r="A7" s="4" t="s">
        <v>108</v>
      </c>
      <c r="B7" s="4" t="s">
        <v>109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74</v>
      </c>
      <c r="H7" s="8" t="s">
        <v>75</v>
      </c>
      <c r="I7" s="8" t="s">
        <v>76</v>
      </c>
      <c r="J7" s="8" t="s">
        <v>2</v>
      </c>
      <c r="K7" s="8" t="s">
        <v>77</v>
      </c>
      <c r="L7" s="8">
        <v>1</v>
      </c>
      <c r="M7" s="8">
        <v>1</v>
      </c>
      <c r="N7" s="8" t="s">
        <v>110</v>
      </c>
      <c r="O7" s="8" t="s">
        <v>110</v>
      </c>
      <c r="P7" s="8" t="s">
        <v>111</v>
      </c>
      <c r="Q7" s="8"/>
      <c r="R7" s="10" t="s">
        <v>81</v>
      </c>
      <c r="S7" s="11" t="s">
        <v>19</v>
      </c>
      <c r="T7" s="8"/>
      <c r="U7" s="10" t="s">
        <v>19</v>
      </c>
      <c r="V7" s="10" t="s">
        <v>81</v>
      </c>
      <c r="W7" s="11" t="s">
        <v>82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83</v>
      </c>
      <c r="AD7" t="s">
        <v>6</v>
      </c>
      <c r="AE7" t="s">
        <v>84</v>
      </c>
      <c r="AF7" t="s">
        <v>85</v>
      </c>
      <c r="AG7" t="s">
        <v>72</v>
      </c>
      <c r="AH7" t="s">
        <v>19</v>
      </c>
    </row>
    <row r="8" ht="14.25" customHeight="1" spans="1:34">
      <c r="A8" s="4" t="s">
        <v>112</v>
      </c>
      <c r="B8" s="4" t="s">
        <v>113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74</v>
      </c>
      <c r="H8" s="8" t="s">
        <v>75</v>
      </c>
      <c r="I8" s="8" t="s">
        <v>76</v>
      </c>
      <c r="J8" s="8" t="s">
        <v>2</v>
      </c>
      <c r="K8" s="8" t="s">
        <v>88</v>
      </c>
      <c r="L8" s="8">
        <v>1</v>
      </c>
      <c r="M8" s="8">
        <v>1</v>
      </c>
      <c r="N8" s="8" t="s">
        <v>110</v>
      </c>
      <c r="O8" s="8" t="s">
        <v>110</v>
      </c>
      <c r="P8" s="8" t="s">
        <v>111</v>
      </c>
      <c r="Q8" s="8"/>
      <c r="R8" s="10" t="s">
        <v>81</v>
      </c>
      <c r="S8" s="11" t="s">
        <v>19</v>
      </c>
      <c r="T8" s="8"/>
      <c r="U8" s="10" t="s">
        <v>19</v>
      </c>
      <c r="V8" s="10" t="s">
        <v>81</v>
      </c>
      <c r="W8" s="11" t="s">
        <v>82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83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4" t="s">
        <v>114</v>
      </c>
      <c r="B9" s="4" t="s">
        <v>115</v>
      </c>
      <c r="C9" s="4" t="s">
        <v>71</v>
      </c>
      <c r="D9" s="4" t="s">
        <v>72</v>
      </c>
      <c r="E9" s="4" t="s">
        <v>73</v>
      </c>
      <c r="F9" s="4" t="s">
        <v>72</v>
      </c>
      <c r="G9" s="4" t="s">
        <v>116</v>
      </c>
      <c r="H9" s="8" t="s">
        <v>117</v>
      </c>
      <c r="I9" s="8" t="s">
        <v>76</v>
      </c>
      <c r="J9" s="8" t="s">
        <v>2</v>
      </c>
      <c r="K9" s="8" t="s">
        <v>118</v>
      </c>
      <c r="L9" s="8">
        <v>1</v>
      </c>
      <c r="M9" s="8">
        <v>1</v>
      </c>
      <c r="N9" s="8" t="s">
        <v>110</v>
      </c>
      <c r="O9" s="8" t="s">
        <v>110</v>
      </c>
      <c r="P9" s="8" t="s">
        <v>111</v>
      </c>
      <c r="Q9" s="8"/>
      <c r="R9" s="10" t="s">
        <v>119</v>
      </c>
      <c r="S9" s="11" t="s">
        <v>19</v>
      </c>
      <c r="T9" s="8"/>
      <c r="U9" s="10" t="s">
        <v>19</v>
      </c>
      <c r="V9" s="10" t="s">
        <v>119</v>
      </c>
      <c r="W9" s="11" t="s">
        <v>120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121</v>
      </c>
      <c r="AD9" t="s">
        <v>6</v>
      </c>
      <c r="AE9" t="s">
        <v>122</v>
      </c>
      <c r="AF9" t="s">
        <v>85</v>
      </c>
      <c r="AG9" t="s">
        <v>72</v>
      </c>
      <c r="AH9" t="s">
        <v>19</v>
      </c>
    </row>
    <row r="10" ht="14.25" customHeight="1" spans="1:34">
      <c r="A10" s="4" t="s">
        <v>123</v>
      </c>
      <c r="B10" s="4" t="s">
        <v>124</v>
      </c>
      <c r="C10" s="4" t="s">
        <v>71</v>
      </c>
      <c r="D10" s="4" t="s">
        <v>72</v>
      </c>
      <c r="E10" s="4" t="s">
        <v>73</v>
      </c>
      <c r="F10" s="4" t="s">
        <v>72</v>
      </c>
      <c r="G10" s="4" t="s">
        <v>74</v>
      </c>
      <c r="H10" s="8" t="s">
        <v>75</v>
      </c>
      <c r="I10" s="8" t="s">
        <v>76</v>
      </c>
      <c r="J10" s="8" t="s">
        <v>2</v>
      </c>
      <c r="K10" s="8" t="s">
        <v>125</v>
      </c>
      <c r="L10" s="8">
        <v>1</v>
      </c>
      <c r="M10" s="8">
        <v>1</v>
      </c>
      <c r="N10" s="8" t="s">
        <v>89</v>
      </c>
      <c r="O10" s="8" t="s">
        <v>111</v>
      </c>
      <c r="P10" s="8" t="s">
        <v>126</v>
      </c>
      <c r="Q10" s="8"/>
      <c r="R10" s="10" t="s">
        <v>127</v>
      </c>
      <c r="S10" s="11" t="s">
        <v>19</v>
      </c>
      <c r="T10" s="8"/>
      <c r="U10" s="10" t="s">
        <v>19</v>
      </c>
      <c r="V10" s="10" t="s">
        <v>127</v>
      </c>
      <c r="W10" s="11" t="s">
        <v>128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129</v>
      </c>
      <c r="AD10" t="s">
        <v>6</v>
      </c>
      <c r="AE10" t="s">
        <v>84</v>
      </c>
      <c r="AF10" t="s">
        <v>85</v>
      </c>
      <c r="AG10" t="s">
        <v>72</v>
      </c>
      <c r="AH10" t="s">
        <v>19</v>
      </c>
    </row>
    <row r="11" ht="14.25" customHeight="1" spans="1:34">
      <c r="A11" s="4" t="s">
        <v>130</v>
      </c>
      <c r="B11" s="4" t="s">
        <v>131</v>
      </c>
      <c r="C11" s="4" t="s">
        <v>71</v>
      </c>
      <c r="D11" s="4" t="s">
        <v>72</v>
      </c>
      <c r="E11" s="4" t="s">
        <v>73</v>
      </c>
      <c r="F11" s="4" t="s">
        <v>72</v>
      </c>
      <c r="G11" s="4" t="s">
        <v>132</v>
      </c>
      <c r="H11" s="8" t="s">
        <v>133</v>
      </c>
      <c r="I11" s="8" t="s">
        <v>76</v>
      </c>
      <c r="J11" s="8" t="s">
        <v>2</v>
      </c>
      <c r="K11" s="8" t="s">
        <v>134</v>
      </c>
      <c r="L11" s="8">
        <v>1</v>
      </c>
      <c r="M11" s="8">
        <v>6</v>
      </c>
      <c r="N11" s="8" t="s">
        <v>135</v>
      </c>
      <c r="O11" s="8" t="s">
        <v>135</v>
      </c>
      <c r="P11" s="8" t="s">
        <v>126</v>
      </c>
      <c r="Q11" s="8"/>
      <c r="R11" s="10" t="s">
        <v>136</v>
      </c>
      <c r="S11" s="11" t="s">
        <v>19</v>
      </c>
      <c r="T11" s="8"/>
      <c r="U11" s="10" t="s">
        <v>19</v>
      </c>
      <c r="V11" s="10" t="s">
        <v>136</v>
      </c>
      <c r="W11" s="11" t="s">
        <v>137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138</v>
      </c>
      <c r="AD11" t="s">
        <v>6</v>
      </c>
      <c r="AE11" t="s">
        <v>139</v>
      </c>
      <c r="AF11" t="s">
        <v>85</v>
      </c>
      <c r="AG11" t="s">
        <v>72</v>
      </c>
      <c r="AH11" t="s">
        <v>19</v>
      </c>
    </row>
    <row r="12" ht="14.25" customHeight="1" spans="1:34">
      <c r="A12" s="4" t="s">
        <v>140</v>
      </c>
      <c r="B12" s="4" t="s">
        <v>141</v>
      </c>
      <c r="C12" s="4" t="s">
        <v>71</v>
      </c>
      <c r="D12" s="4" t="s">
        <v>72</v>
      </c>
      <c r="E12" s="4" t="s">
        <v>73</v>
      </c>
      <c r="F12" s="4" t="s">
        <v>72</v>
      </c>
      <c r="G12" s="4" t="s">
        <v>74</v>
      </c>
      <c r="H12" s="8" t="s">
        <v>75</v>
      </c>
      <c r="I12" s="8" t="s">
        <v>76</v>
      </c>
      <c r="J12" s="8" t="s">
        <v>2</v>
      </c>
      <c r="K12" s="8" t="s">
        <v>142</v>
      </c>
      <c r="L12" s="8">
        <v>1</v>
      </c>
      <c r="M12" s="8">
        <v>1</v>
      </c>
      <c r="N12" s="8" t="s">
        <v>126</v>
      </c>
      <c r="O12" s="8" t="s">
        <v>126</v>
      </c>
      <c r="P12" s="8" t="s">
        <v>143</v>
      </c>
      <c r="Q12" s="8"/>
      <c r="R12" s="10" t="s">
        <v>144</v>
      </c>
      <c r="S12" s="11" t="s">
        <v>19</v>
      </c>
      <c r="T12" s="8"/>
      <c r="U12" s="10" t="s">
        <v>19</v>
      </c>
      <c r="V12" s="10" t="s">
        <v>144</v>
      </c>
      <c r="W12" s="11" t="s">
        <v>145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146</v>
      </c>
      <c r="AD12" t="s">
        <v>6</v>
      </c>
      <c r="AE12" t="s">
        <v>84</v>
      </c>
      <c r="AF12" t="s">
        <v>85</v>
      </c>
      <c r="AG12" t="s">
        <v>72</v>
      </c>
      <c r="AH12" t="s">
        <v>19</v>
      </c>
    </row>
    <row r="13" customHeight="1" spans="1:32">
      <c r="A13" s="9" t="s">
        <v>147</v>
      </c>
      <c r="B13" s="9"/>
      <c r="C13" s="9" t="s">
        <v>148</v>
      </c>
      <c r="D13" s="9"/>
      <c r="E13" s="9"/>
      <c r="F13" s="9"/>
      <c r="G13" s="9" t="s">
        <v>148</v>
      </c>
      <c r="H13" s="9" t="s">
        <v>148</v>
      </c>
      <c r="I13" s="9" t="s">
        <v>148</v>
      </c>
      <c r="J13" s="9" t="s">
        <v>148</v>
      </c>
      <c r="K13" s="9" t="s">
        <v>148</v>
      </c>
      <c r="L13" s="9" t="s">
        <v>148</v>
      </c>
      <c r="M13" s="9" t="s">
        <v>148</v>
      </c>
      <c r="N13" s="9" t="s">
        <v>148</v>
      </c>
      <c r="O13" s="9" t="s">
        <v>148</v>
      </c>
      <c r="P13" s="9" t="s">
        <v>148</v>
      </c>
      <c r="Q13" s="9"/>
      <c r="R13" s="12" t="s">
        <v>20</v>
      </c>
      <c r="S13" s="12" t="s">
        <v>19</v>
      </c>
      <c r="T13" s="9" t="s">
        <v>148</v>
      </c>
      <c r="U13" s="12"/>
      <c r="V13" s="12" t="s">
        <v>20</v>
      </c>
      <c r="W13" s="12" t="s">
        <v>21</v>
      </c>
      <c r="X13" s="12"/>
      <c r="Y13" s="12"/>
      <c r="Z13" s="12"/>
      <c r="AA13" s="9"/>
      <c r="AB13" s="12"/>
      <c r="AC13" s="9"/>
      <c r="AD13" s="9" t="s">
        <v>148</v>
      </c>
      <c r="AE13" s="9"/>
      <c r="AF1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149</v>
      </c>
      <c r="B1" s="3" t="s">
        <v>150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151</v>
      </c>
      <c r="H1" s="3" t="s">
        <v>152</v>
      </c>
      <c r="I1" s="3" t="s">
        <v>13</v>
      </c>
      <c r="J1" s="3" t="s">
        <v>17</v>
      </c>
      <c r="K1" s="3" t="s">
        <v>18</v>
      </c>
      <c r="L1" s="7" t="s">
        <v>153</v>
      </c>
      <c r="M1" s="3" t="s">
        <v>154</v>
      </c>
      <c r="N1" s="3" t="s">
        <v>155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156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I19" sqref="I19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157</v>
      </c>
    </row>
    <row r="2" ht="14.25" customHeight="1" spans="1:11">
      <c r="A2" s="42" t="s">
        <v>69</v>
      </c>
      <c r="B2" s="5">
        <v>141</v>
      </c>
      <c r="C2" t="str">
        <f>VLOOKUP(A2,HOP!A:H,8,0)</f>
        <v>141.00</v>
      </c>
      <c r="D2" t="str">
        <f>VLOOKUP(A2,HOP!A:B,2,0)</f>
        <v>1969642</v>
      </c>
      <c r="E2">
        <f>B2-C2</f>
        <v>0</v>
      </c>
      <c r="K2" t="str">
        <f>$K$1&amp;D2</f>
        <v>,1969642</v>
      </c>
    </row>
    <row r="3" ht="14.25" customHeight="1" spans="1:11">
      <c r="A3" s="4" t="s">
        <v>86</v>
      </c>
      <c r="B3" s="5">
        <v>282</v>
      </c>
      <c r="C3" t="str">
        <f>VLOOKUP(A3,HOP!A:H,8,0)</f>
        <v>282.00</v>
      </c>
      <c r="D3" t="str">
        <f>VLOOKUP(A3,HOP!A:B,2,0)</f>
        <v>1970501</v>
      </c>
      <c r="E3">
        <f t="shared" ref="E3:E12" si="0">B3-C3</f>
        <v>0</v>
      </c>
      <c r="K3" t="str">
        <f t="shared" ref="K3:K12" si="1">$K$1&amp;D3</f>
        <v>,1970501</v>
      </c>
    </row>
    <row r="4" ht="14.25" customHeight="1" spans="1:11">
      <c r="A4" s="4" t="s">
        <v>93</v>
      </c>
      <c r="B4" s="5">
        <v>282</v>
      </c>
      <c r="C4" t="str">
        <f>VLOOKUP(A4,HOP!A:H,8,0)</f>
        <v>282.00</v>
      </c>
      <c r="D4" t="str">
        <f>VLOOKUP(A4,HOP!A:B,2,0)</f>
        <v>1969675</v>
      </c>
      <c r="E4">
        <f t="shared" si="0"/>
        <v>0</v>
      </c>
      <c r="K4" t="str">
        <f t="shared" si="1"/>
        <v>,1969675</v>
      </c>
    </row>
    <row r="5" ht="14.25" customHeight="1" spans="1:11">
      <c r="A5" s="4" t="s">
        <v>96</v>
      </c>
      <c r="B5" s="5">
        <v>141</v>
      </c>
      <c r="C5" t="str">
        <f>VLOOKUP(A5,HOP!A:H,8,0)</f>
        <v>141.00</v>
      </c>
      <c r="D5" t="str">
        <f>VLOOKUP(A5,HOP!A:B,2,0)</f>
        <v>1971344</v>
      </c>
      <c r="E5">
        <f t="shared" si="0"/>
        <v>0</v>
      </c>
      <c r="K5" t="str">
        <f t="shared" si="1"/>
        <v>,1971344</v>
      </c>
    </row>
    <row r="6" ht="14.25" customHeight="1" spans="1:11">
      <c r="A6" s="4" t="s">
        <v>99</v>
      </c>
      <c r="B6" s="5">
        <v>488</v>
      </c>
      <c r="C6" t="str">
        <f>VLOOKUP(A6,HOP!A:H,8,0)</f>
        <v>488.00</v>
      </c>
      <c r="D6" t="str">
        <f>VLOOKUP(A6,HOP!A:B,2,0)</f>
        <v>1971998</v>
      </c>
      <c r="E6">
        <f t="shared" si="0"/>
        <v>0</v>
      </c>
      <c r="K6" t="str">
        <f t="shared" si="1"/>
        <v>,1971998</v>
      </c>
    </row>
    <row r="7" ht="14.25" customHeight="1" spans="1:11">
      <c r="A7" s="4" t="s">
        <v>108</v>
      </c>
      <c r="B7" s="5">
        <v>141</v>
      </c>
      <c r="C7" t="str">
        <f>VLOOKUP(A7,HOP!A:H,8,0)</f>
        <v>141.00</v>
      </c>
      <c r="D7" t="str">
        <f>VLOOKUP(A7,HOP!A:B,2,0)</f>
        <v>1973402</v>
      </c>
      <c r="E7">
        <f t="shared" si="0"/>
        <v>0</v>
      </c>
      <c r="K7" t="str">
        <f t="shared" si="1"/>
        <v>,1973402</v>
      </c>
    </row>
    <row r="8" ht="14.25" customHeight="1" spans="1:11">
      <c r="A8" s="4" t="s">
        <v>112</v>
      </c>
      <c r="B8" s="5">
        <v>141</v>
      </c>
      <c r="C8" t="str">
        <f>VLOOKUP(A8,HOP!A:H,8,0)</f>
        <v>141.00</v>
      </c>
      <c r="D8" t="str">
        <f>VLOOKUP(A8,HOP!A:B,2,0)</f>
        <v>1973366</v>
      </c>
      <c r="E8">
        <f t="shared" si="0"/>
        <v>0</v>
      </c>
      <c r="K8" t="str">
        <f t="shared" si="1"/>
        <v>,1973366</v>
      </c>
    </row>
    <row r="9" ht="14.25" customHeight="1" spans="1:11">
      <c r="A9" s="4" t="s">
        <v>114</v>
      </c>
      <c r="B9" s="5">
        <v>293</v>
      </c>
      <c r="C9" t="str">
        <f>VLOOKUP(A9,HOP!A:H,8,0)</f>
        <v>293.00</v>
      </c>
      <c r="D9" t="str">
        <f>VLOOKUP(A9,HOP!A:B,2,0)</f>
        <v>1973630</v>
      </c>
      <c r="E9">
        <f t="shared" si="0"/>
        <v>0</v>
      </c>
      <c r="K9" t="str">
        <f t="shared" si="1"/>
        <v>,1973630</v>
      </c>
    </row>
    <row r="10" ht="14.25" customHeight="1" spans="1:11">
      <c r="A10" s="4" t="s">
        <v>123</v>
      </c>
      <c r="B10" s="5">
        <v>137</v>
      </c>
      <c r="C10" t="str">
        <f>VLOOKUP(A10,HOP!A:H,8,0)</f>
        <v>137.00</v>
      </c>
      <c r="D10" t="str">
        <f>VLOOKUP(A10,HOP!A:B,2,0)</f>
        <v>1972081</v>
      </c>
      <c r="E10">
        <f t="shared" si="0"/>
        <v>0</v>
      </c>
      <c r="K10" t="str">
        <f t="shared" si="1"/>
        <v>,1972081</v>
      </c>
    </row>
    <row r="11" ht="14.25" customHeight="1" spans="1:11">
      <c r="A11" s="4" t="s">
        <v>130</v>
      </c>
      <c r="B11" s="5">
        <v>2898</v>
      </c>
      <c r="C11" t="str">
        <f>VLOOKUP(A11,HOP!A:H,8,0)</f>
        <v>2898.00</v>
      </c>
      <c r="D11" t="str">
        <f>VLOOKUP(A11,HOP!A:B,2,0)</f>
        <v>1970096</v>
      </c>
      <c r="E11">
        <f t="shared" si="0"/>
        <v>0</v>
      </c>
      <c r="K11" t="str">
        <f t="shared" si="1"/>
        <v>,1970096</v>
      </c>
    </row>
    <row r="12" ht="14.25" customHeight="1" spans="1:11">
      <c r="A12" s="4" t="s">
        <v>140</v>
      </c>
      <c r="B12" s="5">
        <v>171</v>
      </c>
      <c r="C12" t="str">
        <f>VLOOKUP(A12,HOP!A:H,8,0)</f>
        <v>171.00</v>
      </c>
      <c r="D12" t="str">
        <f>VLOOKUP(A12,HOP!A:B,2,0)</f>
        <v>1975194</v>
      </c>
      <c r="E12">
        <f t="shared" si="0"/>
        <v>0</v>
      </c>
      <c r="K12" t="str">
        <f t="shared" si="1"/>
        <v>,1975194</v>
      </c>
    </row>
    <row r="14" spans="2:2">
      <c r="B14">
        <f>SUM(B2:B13)</f>
        <v>5115</v>
      </c>
    </row>
    <row r="16" spans="1:1">
      <c r="A16" t="s">
        <v>158</v>
      </c>
    </row>
    <row r="17" spans="1:1">
      <c r="A17" s="6" t="s">
        <v>159</v>
      </c>
    </row>
    <row r="18" spans="1:1">
      <c r="A18" s="6" t="s">
        <v>160</v>
      </c>
    </row>
  </sheetData>
  <autoFilter ref="A1:AI1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6" sqref="A1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161</v>
      </c>
      <c r="B1" s="2" t="s">
        <v>162</v>
      </c>
      <c r="C1" s="2" t="s">
        <v>46</v>
      </c>
      <c r="D1" s="2" t="s">
        <v>163</v>
      </c>
      <c r="E1" s="2" t="s">
        <v>53</v>
      </c>
      <c r="F1" s="2" t="s">
        <v>164</v>
      </c>
      <c r="G1" s="2" t="s">
        <v>63</v>
      </c>
      <c r="H1" s="2" t="s">
        <v>165</v>
      </c>
      <c r="I1" s="2" t="s">
        <v>166</v>
      </c>
      <c r="J1" s="2" t="s">
        <v>167</v>
      </c>
      <c r="K1" s="2" t="s">
        <v>52</v>
      </c>
    </row>
    <row r="2" s="1" customFormat="1" ht="20" customHeight="1" spans="1:11">
      <c r="A2" s="2" t="s">
        <v>140</v>
      </c>
      <c r="B2" s="2" t="s">
        <v>141</v>
      </c>
      <c r="C2" s="2" t="s">
        <v>75</v>
      </c>
      <c r="D2" s="2" t="s">
        <v>168</v>
      </c>
      <c r="E2" s="2" t="s">
        <v>126</v>
      </c>
      <c r="F2" s="2" t="s">
        <v>143</v>
      </c>
      <c r="G2" s="2" t="s">
        <v>169</v>
      </c>
      <c r="H2" s="2" t="s">
        <v>170</v>
      </c>
      <c r="I2" s="2" t="s">
        <v>171</v>
      </c>
      <c r="J2" s="2" t="s">
        <v>172</v>
      </c>
      <c r="K2" s="2" t="s">
        <v>173</v>
      </c>
    </row>
    <row r="3" s="1" customFormat="1" ht="20" customHeight="1" spans="1:11">
      <c r="A3" s="2" t="s">
        <v>114</v>
      </c>
      <c r="B3" s="2" t="s">
        <v>115</v>
      </c>
      <c r="C3" s="2" t="s">
        <v>117</v>
      </c>
      <c r="D3" s="2" t="s">
        <v>174</v>
      </c>
      <c r="E3" s="2" t="s">
        <v>110</v>
      </c>
      <c r="F3" s="2" t="s">
        <v>111</v>
      </c>
      <c r="G3" s="2" t="s">
        <v>169</v>
      </c>
      <c r="H3" s="2" t="s">
        <v>175</v>
      </c>
      <c r="I3" s="2" t="s">
        <v>118</v>
      </c>
      <c r="J3" s="2" t="s">
        <v>176</v>
      </c>
      <c r="K3" s="2" t="s">
        <v>177</v>
      </c>
    </row>
    <row r="4" s="1" customFormat="1" ht="20" customHeight="1" spans="1:11">
      <c r="A4" s="2" t="s">
        <v>108</v>
      </c>
      <c r="B4" s="2" t="s">
        <v>109</v>
      </c>
      <c r="C4" s="2" t="s">
        <v>75</v>
      </c>
      <c r="D4" s="2" t="s">
        <v>178</v>
      </c>
      <c r="E4" s="2" t="s">
        <v>110</v>
      </c>
      <c r="F4" s="2" t="s">
        <v>111</v>
      </c>
      <c r="G4" s="2" t="s">
        <v>169</v>
      </c>
      <c r="H4" s="2" t="s">
        <v>179</v>
      </c>
      <c r="I4" s="2" t="s">
        <v>77</v>
      </c>
      <c r="J4" s="2" t="s">
        <v>180</v>
      </c>
      <c r="K4" s="2" t="s">
        <v>181</v>
      </c>
    </row>
    <row r="5" s="1" customFormat="1" ht="20" customHeight="1" spans="1:11">
      <c r="A5" s="2" t="s">
        <v>112</v>
      </c>
      <c r="B5" s="2" t="s">
        <v>113</v>
      </c>
      <c r="C5" s="2" t="s">
        <v>75</v>
      </c>
      <c r="D5" s="2" t="s">
        <v>182</v>
      </c>
      <c r="E5" s="2" t="s">
        <v>110</v>
      </c>
      <c r="F5" s="2" t="s">
        <v>111</v>
      </c>
      <c r="G5" s="2" t="s">
        <v>169</v>
      </c>
      <c r="H5" s="2" t="s">
        <v>179</v>
      </c>
      <c r="I5" s="2" t="s">
        <v>88</v>
      </c>
      <c r="J5" s="2" t="s">
        <v>183</v>
      </c>
      <c r="K5" s="2" t="s">
        <v>184</v>
      </c>
    </row>
    <row r="6" s="1" customFormat="1" ht="20" customHeight="1" spans="1:11">
      <c r="A6" s="2" t="s">
        <v>123</v>
      </c>
      <c r="B6" s="2" t="s">
        <v>124</v>
      </c>
      <c r="C6" s="2" t="s">
        <v>75</v>
      </c>
      <c r="D6" s="2" t="s">
        <v>185</v>
      </c>
      <c r="E6" s="2" t="s">
        <v>111</v>
      </c>
      <c r="F6" s="2" t="s">
        <v>126</v>
      </c>
      <c r="G6" s="2" t="s">
        <v>169</v>
      </c>
      <c r="H6" s="2" t="s">
        <v>186</v>
      </c>
      <c r="I6" s="2" t="s">
        <v>125</v>
      </c>
      <c r="J6" s="2" t="s">
        <v>187</v>
      </c>
      <c r="K6" s="2" t="s">
        <v>188</v>
      </c>
    </row>
    <row r="7" s="1" customFormat="1" ht="20" customHeight="1" spans="1:11">
      <c r="A7" s="2" t="s">
        <v>99</v>
      </c>
      <c r="B7" s="2" t="s">
        <v>100</v>
      </c>
      <c r="C7" s="2" t="s">
        <v>102</v>
      </c>
      <c r="D7" s="2" t="s">
        <v>189</v>
      </c>
      <c r="E7" s="2" t="s">
        <v>80</v>
      </c>
      <c r="F7" s="2" t="s">
        <v>89</v>
      </c>
      <c r="G7" s="2" t="s">
        <v>169</v>
      </c>
      <c r="H7" s="2" t="s">
        <v>190</v>
      </c>
      <c r="I7" s="2" t="s">
        <v>103</v>
      </c>
      <c r="J7" s="2" t="s">
        <v>191</v>
      </c>
      <c r="K7" s="2" t="s">
        <v>192</v>
      </c>
    </row>
    <row r="8" s="1" customFormat="1" ht="20" customHeight="1" spans="1:11">
      <c r="A8" s="2" t="s">
        <v>96</v>
      </c>
      <c r="B8" s="2" t="s">
        <v>97</v>
      </c>
      <c r="C8" s="2" t="s">
        <v>75</v>
      </c>
      <c r="D8" s="2" t="s">
        <v>193</v>
      </c>
      <c r="E8" s="2" t="s">
        <v>80</v>
      </c>
      <c r="F8" s="2" t="s">
        <v>89</v>
      </c>
      <c r="G8" s="2" t="s">
        <v>169</v>
      </c>
      <c r="H8" s="2" t="s">
        <v>179</v>
      </c>
      <c r="I8" s="2" t="s">
        <v>98</v>
      </c>
      <c r="J8" s="2" t="s">
        <v>194</v>
      </c>
      <c r="K8" s="2" t="s">
        <v>195</v>
      </c>
    </row>
    <row r="9" s="1" customFormat="1" ht="20" customHeight="1" spans="1:11">
      <c r="A9" s="2" t="s">
        <v>86</v>
      </c>
      <c r="B9" s="2" t="s">
        <v>87</v>
      </c>
      <c r="C9" s="2" t="s">
        <v>75</v>
      </c>
      <c r="D9" s="2" t="s">
        <v>182</v>
      </c>
      <c r="E9" s="2" t="s">
        <v>79</v>
      </c>
      <c r="F9" s="2" t="s">
        <v>89</v>
      </c>
      <c r="G9" s="2" t="s">
        <v>169</v>
      </c>
      <c r="H9" s="2" t="s">
        <v>196</v>
      </c>
      <c r="I9" s="2" t="s">
        <v>88</v>
      </c>
      <c r="J9" s="2" t="s">
        <v>183</v>
      </c>
      <c r="K9" s="2" t="s">
        <v>197</v>
      </c>
    </row>
    <row r="10" s="1" customFormat="1" ht="20" customHeight="1" spans="1:11">
      <c r="A10" s="2" t="s">
        <v>130</v>
      </c>
      <c r="B10" s="2" t="s">
        <v>131</v>
      </c>
      <c r="C10" s="2" t="s">
        <v>133</v>
      </c>
      <c r="D10" s="2" t="s">
        <v>198</v>
      </c>
      <c r="E10" s="2" t="s">
        <v>135</v>
      </c>
      <c r="F10" s="2" t="s">
        <v>126</v>
      </c>
      <c r="G10" s="2" t="s">
        <v>169</v>
      </c>
      <c r="H10" s="2" t="s">
        <v>199</v>
      </c>
      <c r="I10" s="2" t="s">
        <v>134</v>
      </c>
      <c r="J10" s="2" t="s">
        <v>200</v>
      </c>
      <c r="K10" s="2" t="s">
        <v>201</v>
      </c>
    </row>
    <row r="11" s="1" customFormat="1" ht="20" customHeight="1" spans="1:11">
      <c r="A11" s="2" t="s">
        <v>93</v>
      </c>
      <c r="B11" s="2" t="s">
        <v>94</v>
      </c>
      <c r="C11" s="2" t="s">
        <v>75</v>
      </c>
      <c r="D11" s="2" t="s">
        <v>202</v>
      </c>
      <c r="E11" s="2" t="s">
        <v>79</v>
      </c>
      <c r="F11" s="2" t="s">
        <v>89</v>
      </c>
      <c r="G11" s="2" t="s">
        <v>169</v>
      </c>
      <c r="H11" s="2" t="s">
        <v>196</v>
      </c>
      <c r="I11" s="2" t="s">
        <v>95</v>
      </c>
      <c r="J11" s="2" t="s">
        <v>203</v>
      </c>
      <c r="K11" s="2" t="s">
        <v>204</v>
      </c>
    </row>
    <row r="12" s="1" customFormat="1" ht="20" customHeight="1" spans="1:11">
      <c r="A12" s="2" t="s">
        <v>69</v>
      </c>
      <c r="B12" s="2" t="s">
        <v>70</v>
      </c>
      <c r="C12" s="2" t="s">
        <v>75</v>
      </c>
      <c r="D12" s="2" t="s">
        <v>178</v>
      </c>
      <c r="E12" s="2" t="s">
        <v>79</v>
      </c>
      <c r="F12" s="2" t="s">
        <v>80</v>
      </c>
      <c r="G12" s="2" t="s">
        <v>169</v>
      </c>
      <c r="H12" s="2" t="s">
        <v>179</v>
      </c>
      <c r="I12" s="2" t="s">
        <v>77</v>
      </c>
      <c r="J12" s="2" t="s">
        <v>180</v>
      </c>
      <c r="K12" s="2" t="s">
        <v>205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2021-02-09T01:00:01Z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