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对账!$A$1:$AI$10</definedName>
  </definedNames>
  <calcPr calcId="144525"/>
</workbook>
</file>

<file path=xl/sharedStrings.xml><?xml version="1.0" encoding="utf-8"?>
<sst xmlns="http://schemas.openxmlformats.org/spreadsheetml/2006/main" count="547" uniqueCount="223">
  <si>
    <t>去哪儿网酒店预付对账单</t>
  </si>
  <si>
    <t>供应商名称：</t>
  </si>
  <si>
    <t>趣悠游</t>
  </si>
  <si>
    <t>结算周期：</t>
  </si>
  <si>
    <t>2021-02-15至2021-02-21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</si>
  <si>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</si>
  <si>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</si>
  <si>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</si>
  <si>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</si>
  <si>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</si>
  <si>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</si>
  <si>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</si>
  <si>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</si>
  <si>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</si>
  <si>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</si>
  <si>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</si>
  <si>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</si>
  <si>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</si>
  <si>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</si>
  <si>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</si>
  <si>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¥7,567.00</t>
  </si>
  <si>
    <t>¥867.00</t>
  </si>
  <si>
    <t>¥6,700.00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</si>
  <si>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</si>
  <si>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</si>
  <si>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</si>
  <si>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</si>
  <si>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</si>
  <si>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</si>
  <si>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</si>
  <si>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</si>
  <si>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</si>
  <si>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</si>
  <si>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</si>
  <si>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</si>
  <si>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</si>
  <si>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</si>
  <si>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</si>
  <si>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</si>
  <si>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</si>
  <si>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</si>
  <si>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</si>
  <si>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</si>
  <si>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</si>
  <si>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</si>
  <si>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</si>
  <si>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</si>
  <si>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</si>
  <si>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</si>
  <si>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</si>
  <si>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</si>
  <si>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</si>
  <si>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</si>
  <si>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</si>
  <si>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</si>
  <si>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</si>
  <si>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</si>
  <si>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</si>
  <si>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</si>
  <si>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</si>
  <si>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</si>
  <si>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</si>
  <si>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</si>
  <si>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</si>
  <si>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</si>
  <si>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</si>
  <si>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</si>
  <si>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</si>
  <si>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</si>
  <si>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702543939364</t>
  </si>
  <si>
    <t>1981824</t>
  </si>
  <si>
    <t>酒店预付</t>
  </si>
  <si>
    <t>否</t>
  </si>
  <si>
    <t>普通</t>
  </si>
  <si>
    <t>197283317</t>
  </si>
  <si>
    <t>悉尼旅行者酒店</t>
  </si>
  <si>
    <t>1626188</t>
  </si>
  <si>
    <t>LI/MANLIN|LU/XUANTONG</t>
  </si>
  <si>
    <t>2021-02-14</t>
  </si>
  <si>
    <t>2021-02-15</t>
  </si>
  <si>
    <t>¥613.00</t>
  </si>
  <si>
    <t>¥47.00</t>
  </si>
  <si>
    <t>¥566.00</t>
  </si>
  <si>
    <t>Twin Room</t>
  </si>
  <si>
    <t>WEBSITE</t>
  </si>
  <si>
    <t>702533541868</t>
  </si>
  <si>
    <t>1974034</t>
  </si>
  <si>
    <t>221888840</t>
  </si>
  <si>
    <t>澳门美狮美高梅酒店</t>
  </si>
  <si>
    <t>WANG/YUELAI</t>
  </si>
  <si>
    <t>2021-02-04</t>
  </si>
  <si>
    <t>2021-02-12</t>
  </si>
  <si>
    <t>¥2,478.00</t>
  </si>
  <si>
    <t>¥253.00</t>
  </si>
  <si>
    <t>¥2,225.00</t>
  </si>
  <si>
    <t>度假大床客房</t>
  </si>
  <si>
    <t>702532608894</t>
  </si>
  <si>
    <t>1972302</t>
  </si>
  <si>
    <t>221838011</t>
  </si>
  <si>
    <t>澳门利澳酒店</t>
  </si>
  <si>
    <t>LIANG/JIANLIAN|HUANG/ZHUORAN</t>
  </si>
  <si>
    <t>2021-02-03</t>
  </si>
  <si>
    <t>2021-02-16</t>
  </si>
  <si>
    <t>¥173.00</t>
  </si>
  <si>
    <t>¥29.00</t>
  </si>
  <si>
    <t>¥144.00</t>
  </si>
  <si>
    <t>Standard Room</t>
  </si>
  <si>
    <t>702535767093</t>
  </si>
  <si>
    <t>1975329</t>
  </si>
  <si>
    <t>221861711</t>
  </si>
  <si>
    <t>香港如心海景酒店暨会议中心</t>
  </si>
  <si>
    <t>PENG/JIAO|CHEN/JIAYU</t>
  </si>
  <si>
    <t>2021-02-06</t>
  </si>
  <si>
    <t>¥304.00</t>
  </si>
  <si>
    <t>¥37.00</t>
  </si>
  <si>
    <t>¥267.00</t>
  </si>
  <si>
    <t>standard room</t>
  </si>
  <si>
    <t>702544299437</t>
  </si>
  <si>
    <t>1982835</t>
  </si>
  <si>
    <t>221864222</t>
  </si>
  <si>
    <t>香港帝京酒店</t>
  </si>
  <si>
    <t>YANG/XIAOHONG</t>
  </si>
  <si>
    <t>¥675.00</t>
  </si>
  <si>
    <t>¥80.00</t>
  </si>
  <si>
    <t>¥595.00</t>
  </si>
  <si>
    <t>plaza deluxe</t>
  </si>
  <si>
    <t>702546077473</t>
  </si>
  <si>
    <t>1984823</t>
  </si>
  <si>
    <t>245698234</t>
  </si>
  <si>
    <t>澳门巴黎人</t>
  </si>
  <si>
    <t>TONG/HUA</t>
  </si>
  <si>
    <t>2021-02-17</t>
  </si>
  <si>
    <t>2021-02-18</t>
  </si>
  <si>
    <t>¥680.00</t>
  </si>
  <si>
    <t>¥110.00</t>
  </si>
  <si>
    <t>¥570.00</t>
  </si>
  <si>
    <t>Deluxe King room</t>
  </si>
  <si>
    <t>702537782639</t>
  </si>
  <si>
    <t>1976695</t>
  </si>
  <si>
    <t>LI/CHEUKPUN|WANG/GENHUA</t>
  </si>
  <si>
    <t>2021-02-08</t>
  </si>
  <si>
    <t>2021-02-19</t>
  </si>
  <si>
    <t>¥1,212.00</t>
  </si>
  <si>
    <t>¥148.00</t>
  </si>
  <si>
    <t>¥1,064.00</t>
  </si>
  <si>
    <t>702547279138</t>
  </si>
  <si>
    <t>1985385</t>
  </si>
  <si>
    <t>YANG/BIN</t>
  </si>
  <si>
    <t>¥673.00</t>
  </si>
  <si>
    <t>¥73.00</t>
  </si>
  <si>
    <t>¥600.00</t>
  </si>
  <si>
    <t>度假大床房 迷你吧(Resort King Room Complimentary Mini Bar)</t>
  </si>
  <si>
    <t>702548495660</t>
  </si>
  <si>
    <t>1986121</t>
  </si>
  <si>
    <t>221888801</t>
  </si>
  <si>
    <t>芬名酒店</t>
  </si>
  <si>
    <t>ZENG/JIAYING</t>
  </si>
  <si>
    <t>2021-02-20</t>
  </si>
  <si>
    <t>¥759.00</t>
  </si>
  <si>
    <t>¥90.00</t>
  </si>
  <si>
    <t>¥669.00</t>
  </si>
  <si>
    <t>medium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</si>
  <si>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</si>
  <si>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</si>
  <si>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</si>
  <si>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</si>
  <si>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</si>
  <si>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</si>
  <si>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</si>
  <si>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</si>
  <si>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</si>
  <si>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</si>
  <si>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</si>
  <si>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A210223151149459</t>
  </si>
  <si>
    <r>
      <t>合计</t>
    </r>
    <r>
      <rPr>
        <sz val="10"/>
        <rFont val="Arial"/>
        <charset val="134"/>
      </rPr>
      <t>6700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</si>
  <si>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</si>
  <si>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</si>
  <si>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</si>
  <si>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</si>
  <si>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</si>
  <si>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</si>
  <si>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</si>
  <si>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ZENG JIAYING</t>
  </si>
  <si>
    <t>RMB</t>
  </si>
  <si>
    <t>669.00</t>
  </si>
  <si>
    <t>157****8487</t>
  </si>
  <si>
    <t>2021/2/19 12:33:38</t>
  </si>
  <si>
    <t>YANG BIN</t>
  </si>
  <si>
    <t>600.00</t>
  </si>
  <si>
    <t>+85****91616</t>
  </si>
  <si>
    <t>2021/2/18 13:31:49</t>
  </si>
  <si>
    <t>TONG HUA</t>
  </si>
  <si>
    <t>570.00</t>
  </si>
  <si>
    <t>186****8966</t>
  </si>
  <si>
    <t>2021/2/17 18:56:53</t>
  </si>
  <si>
    <t>YANG XIAOHONG</t>
  </si>
  <si>
    <t>595.00</t>
  </si>
  <si>
    <t>+85****08456</t>
  </si>
  <si>
    <t>2021/2/15 14:13:59</t>
  </si>
  <si>
    <t>LI MANLIN,LU XUANTONG</t>
  </si>
  <si>
    <t>566.00</t>
  </si>
  <si>
    <t>LI/MANLIN</t>
  </si>
  <si>
    <t>181****2035</t>
  </si>
  <si>
    <t>2021/2/14 13:23:46</t>
  </si>
  <si>
    <t>LI CHEUKPUN,WANG GENHUA</t>
  </si>
  <si>
    <t>1064.00</t>
  </si>
  <si>
    <t>LI/CHEUKPUN</t>
  </si>
  <si>
    <t>+85****05752</t>
  </si>
  <si>
    <t>2021/2/8 17:40:25</t>
  </si>
  <si>
    <t>PENG JIAO,CHEN JIAYU</t>
  </si>
  <si>
    <t>267.00</t>
  </si>
  <si>
    <t>PENG/JIAO</t>
  </si>
  <si>
    <t>156****8912</t>
  </si>
  <si>
    <t>2021/2/6 13:40:29</t>
  </si>
  <si>
    <t>WANG YUELAI</t>
  </si>
  <si>
    <t>2225.00</t>
  </si>
  <si>
    <t>137****8900</t>
  </si>
  <si>
    <t>2021/2/4 21:05:39</t>
  </si>
  <si>
    <t>LIANG JIANLIAN,HUANG ZHUORAN</t>
  </si>
  <si>
    <t>144.00</t>
  </si>
  <si>
    <t>LIANG/JIANLIAN</t>
  </si>
  <si>
    <t>135****0380</t>
  </si>
  <si>
    <t>2021/2/3 12:25:29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</si>
</sst>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14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D27" sqref="D27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7" t="s">
        <v>60</v>
      </c>
      <c r="Y1" s="7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0" t="s">
        <v>80</v>
      </c>
      <c r="S2" s="11" t="s">
        <v>19</v>
      </c>
      <c r="T2" s="8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4" t="s">
        <v>85</v>
      </c>
      <c r="B3" s="4" t="s">
        <v>86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3</v>
      </c>
      <c r="N3" s="8" t="s">
        <v>90</v>
      </c>
      <c r="O3" s="8" t="s">
        <v>91</v>
      </c>
      <c r="P3" s="8" t="s">
        <v>79</v>
      </c>
      <c r="Q3" s="8"/>
      <c r="R3" s="10" t="s">
        <v>92</v>
      </c>
      <c r="S3" s="11" t="s">
        <v>19</v>
      </c>
      <c r="T3" s="8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4" t="s">
        <v>96</v>
      </c>
      <c r="B4" s="4" t="s">
        <v>97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98</v>
      </c>
      <c r="H4" s="8" t="s">
        <v>99</v>
      </c>
      <c r="I4" s="8" t="s">
        <v>76</v>
      </c>
      <c r="J4" s="8" t="s">
        <v>2</v>
      </c>
      <c r="K4" s="8" t="s">
        <v>100</v>
      </c>
      <c r="L4" s="8">
        <v>1</v>
      </c>
      <c r="M4" s="8">
        <v>1</v>
      </c>
      <c r="N4" s="8" t="s">
        <v>101</v>
      </c>
      <c r="O4" s="8" t="s">
        <v>79</v>
      </c>
      <c r="P4" s="8" t="s">
        <v>102</v>
      </c>
      <c r="Q4" s="8"/>
      <c r="R4" s="10" t="s">
        <v>103</v>
      </c>
      <c r="S4" s="11" t="s">
        <v>19</v>
      </c>
      <c r="T4" s="8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84</v>
      </c>
      <c r="AG4" t="s">
        <v>72</v>
      </c>
      <c r="AH4" t="s">
        <v>19</v>
      </c>
    </row>
    <row r="5" ht="14.25" customHeight="1" spans="1:34">
      <c r="A5" s="4" t="s">
        <v>107</v>
      </c>
      <c r="B5" s="4" t="s">
        <v>108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109</v>
      </c>
      <c r="H5" s="8" t="s">
        <v>110</v>
      </c>
      <c r="I5" s="8" t="s">
        <v>76</v>
      </c>
      <c r="J5" s="8" t="s">
        <v>2</v>
      </c>
      <c r="K5" s="8" t="s">
        <v>111</v>
      </c>
      <c r="L5" s="8">
        <v>1</v>
      </c>
      <c r="M5" s="8">
        <v>1</v>
      </c>
      <c r="N5" s="8" t="s">
        <v>112</v>
      </c>
      <c r="O5" s="8" t="s">
        <v>79</v>
      </c>
      <c r="P5" s="8" t="s">
        <v>102</v>
      </c>
      <c r="Q5" s="8"/>
      <c r="R5" s="10" t="s">
        <v>113</v>
      </c>
      <c r="S5" s="11" t="s">
        <v>19</v>
      </c>
      <c r="T5" s="8"/>
      <c r="U5" s="10" t="s">
        <v>19</v>
      </c>
      <c r="V5" s="10" t="s">
        <v>113</v>
      </c>
      <c r="W5" s="11" t="s">
        <v>114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84</v>
      </c>
      <c r="AG5" t="s">
        <v>72</v>
      </c>
      <c r="AH5" t="s">
        <v>19</v>
      </c>
    </row>
    <row r="6" ht="14.25" customHeight="1" spans="1:34">
      <c r="A6" s="4" t="s">
        <v>117</v>
      </c>
      <c r="B6" s="4" t="s">
        <v>118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119</v>
      </c>
      <c r="H6" s="8" t="s">
        <v>120</v>
      </c>
      <c r="I6" s="8" t="s">
        <v>76</v>
      </c>
      <c r="J6" s="8" t="s">
        <v>2</v>
      </c>
      <c r="K6" s="8" t="s">
        <v>121</v>
      </c>
      <c r="L6" s="8">
        <v>1</v>
      </c>
      <c r="M6" s="8">
        <v>1</v>
      </c>
      <c r="N6" s="8" t="s">
        <v>79</v>
      </c>
      <c r="O6" s="8" t="s">
        <v>79</v>
      </c>
      <c r="P6" s="8" t="s">
        <v>102</v>
      </c>
      <c r="Q6" s="8"/>
      <c r="R6" s="10" t="s">
        <v>122</v>
      </c>
      <c r="S6" s="11" t="s">
        <v>19</v>
      </c>
      <c r="T6" s="8"/>
      <c r="U6" s="10" t="s">
        <v>19</v>
      </c>
      <c r="V6" s="10" t="s">
        <v>122</v>
      </c>
      <c r="W6" s="11" t="s">
        <v>123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84</v>
      </c>
      <c r="AG6" t="s">
        <v>72</v>
      </c>
      <c r="AH6" t="s">
        <v>19</v>
      </c>
    </row>
    <row r="7" ht="14.25" customHeight="1" spans="1:34">
      <c r="A7" s="4" t="s">
        <v>126</v>
      </c>
      <c r="B7" s="4" t="s">
        <v>127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128</v>
      </c>
      <c r="H7" s="8" t="s">
        <v>129</v>
      </c>
      <c r="I7" s="8" t="s">
        <v>76</v>
      </c>
      <c r="J7" s="8" t="s">
        <v>2</v>
      </c>
      <c r="K7" s="8" t="s">
        <v>130</v>
      </c>
      <c r="L7" s="8">
        <v>1</v>
      </c>
      <c r="M7" s="8">
        <v>1</v>
      </c>
      <c r="N7" s="8" t="s">
        <v>131</v>
      </c>
      <c r="O7" s="8" t="s">
        <v>131</v>
      </c>
      <c r="P7" s="8" t="s">
        <v>132</v>
      </c>
      <c r="Q7" s="8"/>
      <c r="R7" s="10" t="s">
        <v>133</v>
      </c>
      <c r="S7" s="11" t="s">
        <v>19</v>
      </c>
      <c r="T7" s="8"/>
      <c r="U7" s="10" t="s">
        <v>19</v>
      </c>
      <c r="V7" s="10" t="s">
        <v>133</v>
      </c>
      <c r="W7" s="11" t="s">
        <v>134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84</v>
      </c>
      <c r="AG7" t="s">
        <v>72</v>
      </c>
      <c r="AH7" t="s">
        <v>19</v>
      </c>
    </row>
    <row r="8" ht="14.25" customHeight="1" spans="1:34">
      <c r="A8" s="4" t="s">
        <v>137</v>
      </c>
      <c r="B8" s="4" t="s">
        <v>138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109</v>
      </c>
      <c r="H8" s="8" t="s">
        <v>110</v>
      </c>
      <c r="I8" s="8" t="s">
        <v>76</v>
      </c>
      <c r="J8" s="8" t="s">
        <v>2</v>
      </c>
      <c r="K8" s="8" t="s">
        <v>139</v>
      </c>
      <c r="L8" s="8">
        <v>1</v>
      </c>
      <c r="M8" s="8">
        <v>4</v>
      </c>
      <c r="N8" s="8" t="s">
        <v>140</v>
      </c>
      <c r="O8" s="8" t="s">
        <v>79</v>
      </c>
      <c r="P8" s="8" t="s">
        <v>141</v>
      </c>
      <c r="Q8" s="8"/>
      <c r="R8" s="10" t="s">
        <v>142</v>
      </c>
      <c r="S8" s="11" t="s">
        <v>19</v>
      </c>
      <c r="T8" s="8"/>
      <c r="U8" s="10" t="s">
        <v>19</v>
      </c>
      <c r="V8" s="10" t="s">
        <v>142</v>
      </c>
      <c r="W8" s="11" t="s">
        <v>143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144</v>
      </c>
      <c r="AD8" t="s">
        <v>6</v>
      </c>
      <c r="AE8" t="s">
        <v>116</v>
      </c>
      <c r="AF8" t="s">
        <v>84</v>
      </c>
      <c r="AG8" t="s">
        <v>72</v>
      </c>
      <c r="AH8" t="s">
        <v>19</v>
      </c>
    </row>
    <row r="9" ht="14.25" customHeight="1" spans="1:34">
      <c r="A9" s="4" t="s">
        <v>145</v>
      </c>
      <c r="B9" s="4" t="s">
        <v>146</v>
      </c>
      <c r="C9" s="4" t="s">
        <v>71</v>
      </c>
      <c r="D9" s="4" t="s">
        <v>72</v>
      </c>
      <c r="E9" s="4" t="s">
        <v>73</v>
      </c>
      <c r="F9" s="4" t="s">
        <v>72</v>
      </c>
      <c r="G9" s="4" t="s">
        <v>87</v>
      </c>
      <c r="H9" s="8" t="s">
        <v>88</v>
      </c>
      <c r="I9" s="8" t="s">
        <v>76</v>
      </c>
      <c r="J9" s="8" t="s">
        <v>2</v>
      </c>
      <c r="K9" s="8" t="s">
        <v>147</v>
      </c>
      <c r="L9" s="8">
        <v>1</v>
      </c>
      <c r="M9" s="8">
        <v>1</v>
      </c>
      <c r="N9" s="8" t="s">
        <v>132</v>
      </c>
      <c r="O9" s="8" t="s">
        <v>132</v>
      </c>
      <c r="P9" s="8" t="s">
        <v>141</v>
      </c>
      <c r="Q9" s="8"/>
      <c r="R9" s="10" t="s">
        <v>148</v>
      </c>
      <c r="S9" s="11" t="s">
        <v>19</v>
      </c>
      <c r="T9" s="8"/>
      <c r="U9" s="10" t="s">
        <v>19</v>
      </c>
      <c r="V9" s="10" t="s">
        <v>148</v>
      </c>
      <c r="W9" s="11" t="s">
        <v>149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84</v>
      </c>
      <c r="AG9" t="s">
        <v>72</v>
      </c>
      <c r="AH9" t="s">
        <v>19</v>
      </c>
    </row>
    <row r="10" ht="14.25" customHeight="1" spans="1:34">
      <c r="A10" s="4" t="s">
        <v>152</v>
      </c>
      <c r="B10" s="4" t="s">
        <v>153</v>
      </c>
      <c r="C10" s="4" t="s">
        <v>71</v>
      </c>
      <c r="D10" s="4" t="s">
        <v>72</v>
      </c>
      <c r="E10" s="4" t="s">
        <v>73</v>
      </c>
      <c r="F10" s="4" t="s">
        <v>72</v>
      </c>
      <c r="G10" s="4" t="s">
        <v>154</v>
      </c>
      <c r="H10" s="8" t="s">
        <v>155</v>
      </c>
      <c r="I10" s="8" t="s">
        <v>76</v>
      </c>
      <c r="J10" s="8" t="s">
        <v>2</v>
      </c>
      <c r="K10" s="8" t="s">
        <v>156</v>
      </c>
      <c r="L10" s="8">
        <v>1</v>
      </c>
      <c r="M10" s="8">
        <v>1</v>
      </c>
      <c r="N10" s="8" t="s">
        <v>141</v>
      </c>
      <c r="O10" s="8" t="s">
        <v>141</v>
      </c>
      <c r="P10" s="8" t="s">
        <v>157</v>
      </c>
      <c r="Q10" s="8"/>
      <c r="R10" s="10" t="s">
        <v>158</v>
      </c>
      <c r="S10" s="11" t="s">
        <v>19</v>
      </c>
      <c r="T10" s="8"/>
      <c r="U10" s="10" t="s">
        <v>19</v>
      </c>
      <c r="V10" s="10" t="s">
        <v>158</v>
      </c>
      <c r="W10" s="11" t="s">
        <v>159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84</v>
      </c>
      <c r="AG10" t="s">
        <v>72</v>
      </c>
      <c r="AH10" t="s">
        <v>19</v>
      </c>
    </row>
    <row r="11" customHeight="1" spans="1:32">
      <c r="A11" s="9" t="s">
        <v>162</v>
      </c>
      <c r="B11" s="9"/>
      <c r="C11" s="9" t="s">
        <v>163</v>
      </c>
      <c r="D11" s="9"/>
      <c r="E11" s="9"/>
      <c r="F11" s="9"/>
      <c r="G11" s="9" t="s">
        <v>163</v>
      </c>
      <c r="H11" s="9" t="s">
        <v>163</v>
      </c>
      <c r="I11" s="9" t="s">
        <v>163</v>
      </c>
      <c r="J11" s="9" t="s">
        <v>163</v>
      </c>
      <c r="K11" s="9" t="s">
        <v>163</v>
      </c>
      <c r="L11" s="9" t="s">
        <v>163</v>
      </c>
      <c r="M11" s="9" t="s">
        <v>163</v>
      </c>
      <c r="N11" s="9" t="s">
        <v>163</v>
      </c>
      <c r="O11" s="9" t="s">
        <v>163</v>
      </c>
      <c r="P11" s="9" t="s">
        <v>163</v>
      </c>
      <c r="Q11" s="9"/>
      <c r="R11" s="12" t="s">
        <v>20</v>
      </c>
      <c r="S11" s="12" t="s">
        <v>19</v>
      </c>
      <c r="T11" s="9" t="s">
        <v>163</v>
      </c>
      <c r="U11" s="12"/>
      <c r="V11" s="12" t="s">
        <v>20</v>
      </c>
      <c r="W11" s="12" t="s">
        <v>21</v>
      </c>
      <c r="X11" s="12"/>
      <c r="Y11" s="12"/>
      <c r="Z11" s="12"/>
      <c r="AA11" s="9"/>
      <c r="AB11" s="12"/>
      <c r="AC11" s="9"/>
      <c r="AD11" s="9" t="s">
        <v>163</v>
      </c>
      <c r="AE11" s="9"/>
      <c r="AF1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164</v>
      </c>
      <c r="B1" s="3" t="s">
        <v>165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166</v>
      </c>
      <c r="H1" s="3" t="s">
        <v>167</v>
      </c>
      <c r="I1" s="3" t="s">
        <v>13</v>
      </c>
      <c r="J1" s="3" t="s">
        <v>17</v>
      </c>
      <c r="K1" s="3" t="s">
        <v>18</v>
      </c>
      <c r="L1" s="7" t="s">
        <v>168</v>
      </c>
      <c r="M1" s="3" t="s">
        <v>169</v>
      </c>
      <c r="N1" s="3" t="s">
        <v>170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171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16" sqref="F16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172</v>
      </c>
    </row>
    <row r="2" ht="14.25" customHeight="1" spans="1:11">
      <c r="A2" s="42" t="s">
        <v>69</v>
      </c>
      <c r="B2" s="5">
        <v>566</v>
      </c>
      <c r="C2" t="str">
        <f>VLOOKUP(A2,HOP!A:H,8,0)</f>
        <v>566.00</v>
      </c>
      <c r="D2" t="str">
        <f>VLOOKUP(A2,HOP!A:B,2,0)</f>
        <v>1981824</v>
      </c>
      <c r="E2">
        <f>B2-C2</f>
        <v>0</v>
      </c>
      <c r="K2" t="str">
        <f>$K$1&amp;D2</f>
        <v>,1981824</v>
      </c>
    </row>
    <row r="3" ht="14.25" customHeight="1" spans="1:11">
      <c r="A3" s="4" t="s">
        <v>85</v>
      </c>
      <c r="B3" s="5">
        <v>2225</v>
      </c>
      <c r="C3" t="str">
        <f>VLOOKUP(A3,HOP!A:H,8,0)</f>
        <v>2225.00</v>
      </c>
      <c r="D3" t="str">
        <f>VLOOKUP(A3,HOP!A:B,2,0)</f>
        <v>1974034</v>
      </c>
      <c r="E3">
        <f t="shared" ref="E3:E10" si="0">B3-C3</f>
        <v>0</v>
      </c>
      <c r="K3" t="str">
        <f t="shared" ref="K3:K10" si="1">$K$1&amp;D3</f>
        <v>,1974034</v>
      </c>
    </row>
    <row r="4" ht="14.25" customHeight="1" spans="1:11">
      <c r="A4" s="4" t="s">
        <v>96</v>
      </c>
      <c r="B4" s="5">
        <v>144</v>
      </c>
      <c r="C4" t="str">
        <f>VLOOKUP(A4,HOP!A:H,8,0)</f>
        <v>144.00</v>
      </c>
      <c r="D4" t="str">
        <f>VLOOKUP(A4,HOP!A:B,2,0)</f>
        <v>1972302</v>
      </c>
      <c r="E4">
        <f t="shared" si="0"/>
        <v>0</v>
      </c>
      <c r="K4" t="str">
        <f t="shared" si="1"/>
        <v>,1972302</v>
      </c>
    </row>
    <row r="5" ht="14.25" customHeight="1" spans="1:11">
      <c r="A5" s="4" t="s">
        <v>107</v>
      </c>
      <c r="B5" s="5">
        <v>267</v>
      </c>
      <c r="C5" t="str">
        <f>VLOOKUP(A5,HOP!A:H,8,0)</f>
        <v>267.00</v>
      </c>
      <c r="D5" t="str">
        <f>VLOOKUP(A5,HOP!A:B,2,0)</f>
        <v>1975329</v>
      </c>
      <c r="E5">
        <f t="shared" si="0"/>
        <v>0</v>
      </c>
      <c r="K5" t="str">
        <f t="shared" si="1"/>
        <v>,1975329</v>
      </c>
    </row>
    <row r="6" ht="14.25" customHeight="1" spans="1:11">
      <c r="A6" s="4" t="s">
        <v>117</v>
      </c>
      <c r="B6" s="5">
        <v>595</v>
      </c>
      <c r="C6" t="str">
        <f>VLOOKUP(A6,HOP!A:H,8,0)</f>
        <v>595.00</v>
      </c>
      <c r="D6" t="str">
        <f>VLOOKUP(A6,HOP!A:B,2,0)</f>
        <v>1982835</v>
      </c>
      <c r="E6">
        <f t="shared" si="0"/>
        <v>0</v>
      </c>
      <c r="K6" t="str">
        <f t="shared" si="1"/>
        <v>,1982835</v>
      </c>
    </row>
    <row r="7" ht="14.25" customHeight="1" spans="1:11">
      <c r="A7" s="4" t="s">
        <v>126</v>
      </c>
      <c r="B7" s="5">
        <v>570</v>
      </c>
      <c r="C7" t="str">
        <f>VLOOKUP(A7,HOP!A:H,8,0)</f>
        <v>570.00</v>
      </c>
      <c r="D7" t="str">
        <f>VLOOKUP(A7,HOP!A:B,2,0)</f>
        <v>1984823</v>
      </c>
      <c r="E7">
        <f t="shared" si="0"/>
        <v>0</v>
      </c>
      <c r="K7" t="str">
        <f t="shared" si="1"/>
        <v>,1984823</v>
      </c>
    </row>
    <row r="8" ht="14.25" customHeight="1" spans="1:11">
      <c r="A8" s="4" t="s">
        <v>137</v>
      </c>
      <c r="B8" s="5">
        <v>1064</v>
      </c>
      <c r="C8" t="str">
        <f>VLOOKUP(A8,HOP!A:H,8,0)</f>
        <v>1064.00</v>
      </c>
      <c r="D8" t="str">
        <f>VLOOKUP(A8,HOP!A:B,2,0)</f>
        <v>1976695</v>
      </c>
      <c r="E8">
        <f t="shared" si="0"/>
        <v>0</v>
      </c>
      <c r="K8" t="str">
        <f t="shared" si="1"/>
        <v>,1976695</v>
      </c>
    </row>
    <row r="9" ht="14.25" customHeight="1" spans="1:11">
      <c r="A9" s="4" t="s">
        <v>145</v>
      </c>
      <c r="B9" s="5">
        <v>600</v>
      </c>
      <c r="C9" t="str">
        <f>VLOOKUP(A9,HOP!A:H,8,0)</f>
        <v>600.00</v>
      </c>
      <c r="D9" t="str">
        <f>VLOOKUP(A9,HOP!A:B,2,0)</f>
        <v>1985385</v>
      </c>
      <c r="E9">
        <f t="shared" si="0"/>
        <v>0</v>
      </c>
      <c r="K9" t="str">
        <f t="shared" si="1"/>
        <v>,1985385</v>
      </c>
    </row>
    <row r="10" ht="14.25" customHeight="1" spans="1:11">
      <c r="A10" s="4" t="s">
        <v>152</v>
      </c>
      <c r="B10" s="5">
        <v>669</v>
      </c>
      <c r="C10" t="str">
        <f>VLOOKUP(A10,HOP!A:H,8,0)</f>
        <v>669.00</v>
      </c>
      <c r="D10" t="str">
        <f>VLOOKUP(A10,HOP!A:B,2,0)</f>
        <v>1986121</v>
      </c>
      <c r="E10">
        <f t="shared" si="0"/>
        <v>0</v>
      </c>
      <c r="K10" t="str">
        <f t="shared" si="1"/>
        <v>,1986121</v>
      </c>
    </row>
    <row r="12" spans="2:2">
      <c r="B12">
        <f>SUM(B2:B11)</f>
        <v>6700</v>
      </c>
    </row>
    <row r="14" spans="1:1">
      <c r="A14" t="s">
        <v>173</v>
      </c>
    </row>
    <row r="15" spans="1:1">
      <c r="A15" s="6" t="s">
        <v>174</v>
      </c>
    </row>
  </sheetData>
  <autoFilter ref="A1:AI1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3" sqref="E23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175</v>
      </c>
      <c r="B1" s="2" t="s">
        <v>176</v>
      </c>
      <c r="C1" s="2" t="s">
        <v>46</v>
      </c>
      <c r="D1" s="2" t="s">
        <v>177</v>
      </c>
      <c r="E1" s="2" t="s">
        <v>53</v>
      </c>
      <c r="F1" s="2" t="s">
        <v>178</v>
      </c>
      <c r="G1" s="2" t="s">
        <v>63</v>
      </c>
      <c r="H1" s="2" t="s">
        <v>179</v>
      </c>
      <c r="I1" s="2" t="s">
        <v>180</v>
      </c>
      <c r="J1" s="2" t="s">
        <v>181</v>
      </c>
      <c r="K1" s="2" t="s">
        <v>52</v>
      </c>
    </row>
    <row r="2" s="1" customFormat="1" ht="20" customHeight="1" spans="1:11">
      <c r="A2" s="2" t="s">
        <v>152</v>
      </c>
      <c r="B2" s="2" t="s">
        <v>153</v>
      </c>
      <c r="C2" s="2" t="s">
        <v>155</v>
      </c>
      <c r="D2" s="2" t="s">
        <v>182</v>
      </c>
      <c r="E2" s="2" t="s">
        <v>141</v>
      </c>
      <c r="F2" s="2" t="s">
        <v>157</v>
      </c>
      <c r="G2" s="2" t="s">
        <v>183</v>
      </c>
      <c r="H2" s="2" t="s">
        <v>184</v>
      </c>
      <c r="I2" s="2" t="s">
        <v>156</v>
      </c>
      <c r="J2" s="2" t="s">
        <v>185</v>
      </c>
      <c r="K2" s="2" t="s">
        <v>186</v>
      </c>
    </row>
    <row r="3" s="1" customFormat="1" ht="20" customHeight="1" spans="1:11">
      <c r="A3" s="2" t="s">
        <v>145</v>
      </c>
      <c r="B3" s="2" t="s">
        <v>146</v>
      </c>
      <c r="C3" s="2" t="s">
        <v>88</v>
      </c>
      <c r="D3" s="2" t="s">
        <v>187</v>
      </c>
      <c r="E3" s="2" t="s">
        <v>132</v>
      </c>
      <c r="F3" s="2" t="s">
        <v>141</v>
      </c>
      <c r="G3" s="2" t="s">
        <v>183</v>
      </c>
      <c r="H3" s="2" t="s">
        <v>188</v>
      </c>
      <c r="I3" s="2" t="s">
        <v>147</v>
      </c>
      <c r="J3" s="2" t="s">
        <v>189</v>
      </c>
      <c r="K3" s="2" t="s">
        <v>190</v>
      </c>
    </row>
    <row r="4" s="1" customFormat="1" ht="20" customHeight="1" spans="1:11">
      <c r="A4" s="2" t="s">
        <v>126</v>
      </c>
      <c r="B4" s="2" t="s">
        <v>127</v>
      </c>
      <c r="C4" s="2" t="s">
        <v>129</v>
      </c>
      <c r="D4" s="2" t="s">
        <v>191</v>
      </c>
      <c r="E4" s="2" t="s">
        <v>131</v>
      </c>
      <c r="F4" s="2" t="s">
        <v>132</v>
      </c>
      <c r="G4" s="2" t="s">
        <v>183</v>
      </c>
      <c r="H4" s="2" t="s">
        <v>192</v>
      </c>
      <c r="I4" s="2" t="s">
        <v>130</v>
      </c>
      <c r="J4" s="2" t="s">
        <v>193</v>
      </c>
      <c r="K4" s="2" t="s">
        <v>194</v>
      </c>
    </row>
    <row r="5" s="1" customFormat="1" ht="20" customHeight="1" spans="1:11">
      <c r="A5" s="2" t="s">
        <v>117</v>
      </c>
      <c r="B5" s="2" t="s">
        <v>118</v>
      </c>
      <c r="C5" s="2" t="s">
        <v>120</v>
      </c>
      <c r="D5" s="2" t="s">
        <v>195</v>
      </c>
      <c r="E5" s="2" t="s">
        <v>79</v>
      </c>
      <c r="F5" s="2" t="s">
        <v>102</v>
      </c>
      <c r="G5" s="2" t="s">
        <v>183</v>
      </c>
      <c r="H5" s="2" t="s">
        <v>196</v>
      </c>
      <c r="I5" s="2" t="s">
        <v>121</v>
      </c>
      <c r="J5" s="2" t="s">
        <v>197</v>
      </c>
      <c r="K5" s="2" t="s">
        <v>198</v>
      </c>
    </row>
    <row r="6" s="1" customFormat="1" ht="20" customHeight="1" spans="1:11">
      <c r="A6" s="2" t="s">
        <v>69</v>
      </c>
      <c r="B6" s="2" t="s">
        <v>70</v>
      </c>
      <c r="C6" s="2" t="s">
        <v>75</v>
      </c>
      <c r="D6" s="2" t="s">
        <v>199</v>
      </c>
      <c r="E6" s="2" t="s">
        <v>78</v>
      </c>
      <c r="F6" s="2" t="s">
        <v>79</v>
      </c>
      <c r="G6" s="2" t="s">
        <v>183</v>
      </c>
      <c r="H6" s="2" t="s">
        <v>200</v>
      </c>
      <c r="I6" s="2" t="s">
        <v>201</v>
      </c>
      <c r="J6" s="2" t="s">
        <v>202</v>
      </c>
      <c r="K6" s="2" t="s">
        <v>203</v>
      </c>
    </row>
    <row r="7" s="1" customFormat="1" ht="20" customHeight="1" spans="1:11">
      <c r="A7" s="2" t="s">
        <v>137</v>
      </c>
      <c r="B7" s="2" t="s">
        <v>138</v>
      </c>
      <c r="C7" s="2" t="s">
        <v>110</v>
      </c>
      <c r="D7" s="2" t="s">
        <v>204</v>
      </c>
      <c r="E7" s="2" t="s">
        <v>79</v>
      </c>
      <c r="F7" s="2" t="s">
        <v>141</v>
      </c>
      <c r="G7" s="2" t="s">
        <v>183</v>
      </c>
      <c r="H7" s="2" t="s">
        <v>205</v>
      </c>
      <c r="I7" s="2" t="s">
        <v>206</v>
      </c>
      <c r="J7" s="2" t="s">
        <v>207</v>
      </c>
      <c r="K7" s="2" t="s">
        <v>208</v>
      </c>
    </row>
    <row r="8" s="1" customFormat="1" ht="20" customHeight="1" spans="1:11">
      <c r="A8" s="2" t="s">
        <v>107</v>
      </c>
      <c r="B8" s="2" t="s">
        <v>108</v>
      </c>
      <c r="C8" s="2" t="s">
        <v>110</v>
      </c>
      <c r="D8" s="2" t="s">
        <v>209</v>
      </c>
      <c r="E8" s="2" t="s">
        <v>79</v>
      </c>
      <c r="F8" s="2" t="s">
        <v>102</v>
      </c>
      <c r="G8" s="2" t="s">
        <v>183</v>
      </c>
      <c r="H8" s="2" t="s">
        <v>210</v>
      </c>
      <c r="I8" s="2" t="s">
        <v>211</v>
      </c>
      <c r="J8" s="2" t="s">
        <v>212</v>
      </c>
      <c r="K8" s="2" t="s">
        <v>213</v>
      </c>
    </row>
    <row r="9" s="1" customFormat="1" ht="20" customHeight="1" spans="1:11">
      <c r="A9" s="2" t="s">
        <v>85</v>
      </c>
      <c r="B9" s="2" t="s">
        <v>86</v>
      </c>
      <c r="C9" s="2" t="s">
        <v>88</v>
      </c>
      <c r="D9" s="2" t="s">
        <v>214</v>
      </c>
      <c r="E9" s="2" t="s">
        <v>91</v>
      </c>
      <c r="F9" s="2" t="s">
        <v>79</v>
      </c>
      <c r="G9" s="2" t="s">
        <v>183</v>
      </c>
      <c r="H9" s="2" t="s">
        <v>215</v>
      </c>
      <c r="I9" s="2" t="s">
        <v>89</v>
      </c>
      <c r="J9" s="2" t="s">
        <v>216</v>
      </c>
      <c r="K9" s="2" t="s">
        <v>217</v>
      </c>
    </row>
    <row r="10" s="1" customFormat="1" ht="20" customHeight="1" spans="1:11">
      <c r="A10" s="2" t="s">
        <v>96</v>
      </c>
      <c r="B10" s="2" t="s">
        <v>97</v>
      </c>
      <c r="C10" s="2" t="s">
        <v>99</v>
      </c>
      <c r="D10" s="2" t="s">
        <v>218</v>
      </c>
      <c r="E10" s="2" t="s">
        <v>79</v>
      </c>
      <c r="F10" s="2" t="s">
        <v>102</v>
      </c>
      <c r="G10" s="2" t="s">
        <v>183</v>
      </c>
      <c r="H10" s="2" t="s">
        <v>219</v>
      </c>
      <c r="I10" s="2" t="s">
        <v>220</v>
      </c>
      <c r="J10" s="2" t="s">
        <v>221</v>
      </c>
      <c r="K10" s="2" t="s">
        <v>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2021-02-23T07:13:22Z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