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92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对账!$A$1:$P$11</definedName>
  </definedNames>
  <calcPr calcId="144525"/>
</workbook>
</file>

<file path=xl/sharedStrings.xml><?xml version="1.0" encoding="utf-8"?>
<sst xmlns="http://schemas.openxmlformats.org/spreadsheetml/2006/main" count="230" uniqueCount="106">
  <si>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</si>
  <si>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</si>
  <si>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</si>
  <si>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</si>
  <si>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</si>
  <si>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</si>
  <si>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</si>
  <si>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</si>
  <si>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</si>
  <si>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</si>
  <si>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</si>
  <si>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</si>
  <si>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</si>
  <si>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</si>
  <si>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</si>
  <si>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</si>
  <si>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</si>
  <si>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</si>
  <si>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</si>
  <si>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</si>
  <si>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</si>
  <si>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礼品卡金额</t>
  </si>
  <si>
    <t>供应商订单号</t>
  </si>
  <si>
    <t>Ctrip</t>
  </si>
  <si>
    <t>正常</t>
  </si>
  <si>
    <t>[无锡]无锡梁鸿湿地丽笙度假酒店(24847491)</t>
  </si>
  <si>
    <t>行政套房&lt;内宾&gt;&lt;双人入住&gt;&lt;预付&gt;&lt;双早&gt;</t>
  </si>
  <si>
    <t>CNY</t>
  </si>
  <si>
    <t>顾慧娟</t>
  </si>
  <si>
    <t>CA363210227CNY</t>
  </si>
  <si>
    <t>未提现</t>
  </si>
  <si>
    <t>携程开票</t>
  </si>
  <si>
    <t>[北京]北京四季酒店(24851632)</t>
  </si>
  <si>
    <t>四季客房&lt;内宾&gt;&lt;双人入住&gt;&lt;预付&gt;&lt;双早&gt;</t>
  </si>
  <si>
    <t>王春秀,赵然</t>
  </si>
  <si>
    <t>取消</t>
  </si>
  <si>
    <t>[珠海]珠海横琴希尔顿花园酒店(68396777)</t>
  </si>
  <si>
    <t>标准双床房&lt;内宾&gt;&lt;双人入住&gt;&lt;预付&gt;&lt;双早&gt;</t>
  </si>
  <si>
    <t>李欣然</t>
  </si>
  <si>
    <t>[公安]麗枫酒店(公安大润发生活广场店)(70183708)</t>
  </si>
  <si>
    <t>自在大床房&lt;内宾&gt;&lt;双人入住&gt;&lt;预付&gt;&lt;无早&gt;</t>
  </si>
  <si>
    <t>姚昕</t>
  </si>
  <si>
    <t>[上海]上海建工浦江皇冠假日酒店(24848914)</t>
  </si>
  <si>
    <t>皇冠豪华房&lt;内宾&gt;&lt;双人入住&gt;&lt;预付&gt;&lt;双早&gt;</t>
  </si>
  <si>
    <t>张秋玲</t>
  </si>
  <si>
    <t>[徐州]派酒店(徐州高铁站泰隆商业街店)(69304687)</t>
  </si>
  <si>
    <t>商务大床房&lt;内宾&gt;&lt;双人入住&gt;&lt;预付&gt;&lt;无早&gt;</t>
  </si>
  <si>
    <t>赵井伟</t>
  </si>
  <si>
    <t>[北京]麗枫酒店(北京昌平政府街店)(67321935)</t>
  </si>
  <si>
    <t>豪华大床房&lt;内宾&gt;&lt;双人入住&gt;&lt;预付&gt;&lt;无早&gt;</t>
  </si>
  <si>
    <t>高钰</t>
  </si>
  <si>
    <t>[广州]麗枫酒店(广州黄埔开发东区店)(67322337)</t>
  </si>
  <si>
    <t>豪华双床房&lt;内宾&gt;&lt;双人入住&gt;&lt;预付&gt;&lt;无早&gt;</t>
  </si>
  <si>
    <t>占强</t>
  </si>
  <si>
    <t>朱伟伟朱正圳高云</t>
  </si>
  <si>
    <t>[深圳]潮漫酒店(深圳市民中心莲花村地铁站店)(10119405)</t>
  </si>
  <si>
    <t>品质严选大床房&lt;内宾&gt;&lt;双人入住&gt;&lt;预付&gt;&lt;无早&gt;</t>
  </si>
  <si>
    <t>李京京</t>
  </si>
  <si>
    <t>,</t>
  </si>
  <si>
    <t>多收待退200元</t>
  </si>
  <si>
    <t>A210227092238459</t>
  </si>
  <si>
    <t>A210227092333228</t>
  </si>
  <si>
    <t>合计4282元</t>
  </si>
  <si>
    <t>客户订单号</t>
  </si>
  <si>
    <t>汇智订单号</t>
  </si>
  <si>
    <t>酒店名称</t>
  </si>
  <si>
    <t>客户姓名</t>
  </si>
  <si>
    <t>退房日期</t>
  </si>
  <si>
    <t>币种</t>
  </si>
  <si>
    <t>金额</t>
  </si>
  <si>
    <t>联系人</t>
  </si>
  <si>
    <t>手机</t>
  </si>
  <si>
    <t>潮漫酒店(深圳市民中心莲花村地铁站店)</t>
  </si>
  <si>
    <t>2021-02-11</t>
  </si>
  <si>
    <t>2021-02-12</t>
  </si>
  <si>
    <t>RMB</t>
  </si>
  <si>
    <t>293.00</t>
  </si>
  <si>
    <t>95010</t>
  </si>
  <si>
    <t>2021/2/11 17:53:48</t>
  </si>
  <si>
    <t>麗枫酒店(广州黄埔开发东区店)</t>
  </si>
  <si>
    <t>0.00</t>
  </si>
  <si>
    <t>2021/2/11 17:27:52</t>
  </si>
  <si>
    <t>200.00</t>
  </si>
  <si>
    <t>2021/2/11 14:10:57</t>
  </si>
  <si>
    <t>麗枫酒店(北京昌平政府街店)</t>
  </si>
  <si>
    <t>177.00</t>
  </si>
  <si>
    <t>2021/2/11 13:17:53</t>
  </si>
  <si>
    <t>派酒店(徐州高铁站泰隆商业街店)</t>
  </si>
  <si>
    <t>108.00</t>
  </si>
  <si>
    <t>2021/2/11 13:04:27</t>
  </si>
  <si>
    <t>上海建工浦江皇冠假日酒店</t>
  </si>
  <si>
    <t>697.00</t>
  </si>
  <si>
    <t>2021/2/10 20:59:08</t>
  </si>
  <si>
    <t>麗枫酒店(公安大润发生活广场店)</t>
  </si>
  <si>
    <t>2021-02-10</t>
  </si>
  <si>
    <t>534.00</t>
  </si>
  <si>
    <t>2021/2/10 19:42:06</t>
  </si>
  <si>
    <t>珠海横琴希尔顿花园酒店</t>
  </si>
  <si>
    <t>401.00</t>
  </si>
  <si>
    <t>2021/2/6 18:42:58</t>
  </si>
  <si>
    <t>北京四季酒店</t>
  </si>
  <si>
    <t>王春秀</t>
  </si>
  <si>
    <t>2021/2/1 13:13:43</t>
  </si>
  <si>
    <t>无锡梁鸿湿地丽笙度假酒店</t>
  </si>
  <si>
    <t>1672.00</t>
  </si>
  <si>
    <t>2021/2/1 11:33:16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</si>
</sst>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2"/>
      <name val="宋体"/>
      <charset val="0"/>
    </font>
    <font>
      <sz val="11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8" fillId="4" borderId="5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3" fillId="3" borderId="4" applyNumberFormat="0" applyFont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4" fillId="2" borderId="2" applyNumberFormat="0" applyAlignment="0" applyProtection="0">
      <alignment vertical="center"/>
    </xf>
    <xf numFmtId="0" fontId="14" fillId="2" borderId="5" applyNumberFormat="0" applyAlignment="0" applyProtection="0">
      <alignment vertical="center"/>
    </xf>
    <xf numFmtId="0" fontId="18" fillId="17" borderId="7" applyNumberFormat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2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3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</row>
    <row r="2" s="4" customFormat="1" spans="1:23">
      <c r="A2" s="4">
        <v>14363373135</v>
      </c>
      <c r="B2" s="4" t="s">
        <v>23</v>
      </c>
      <c r="C2" s="4" t="s">
        <v>24</v>
      </c>
      <c r="D2" s="4" t="s">
        <v>25</v>
      </c>
      <c r="E2" s="4" t="s">
        <v>26</v>
      </c>
      <c r="F2" s="5">
        <v>44237</v>
      </c>
      <c r="G2" s="5">
        <v>44239</v>
      </c>
      <c r="H2" s="4">
        <v>1</v>
      </c>
      <c r="I2" s="4">
        <v>2</v>
      </c>
      <c r="J2" s="4">
        <v>2</v>
      </c>
      <c r="K2" s="4" t="s">
        <v>27</v>
      </c>
      <c r="L2" s="4">
        <v>1672</v>
      </c>
      <c r="M2" s="4">
        <v>1672</v>
      </c>
      <c r="N2" s="4" t="s">
        <v>28</v>
      </c>
      <c r="O2" s="4" t="s">
        <v>29</v>
      </c>
      <c r="P2" s="4" t="s">
        <v>30</v>
      </c>
      <c r="Q2" s="4">
        <v>0</v>
      </c>
      <c r="R2" s="6">
        <v>44228</v>
      </c>
      <c r="S2" s="5">
        <v>44254</v>
      </c>
      <c r="T2" s="4" t="s">
        <v>31</v>
      </c>
      <c r="U2" s="4">
        <v>1672</v>
      </c>
      <c r="V2" s="4">
        <v>0</v>
      </c>
      <c r="W2" s="4">
        <v>1970461</v>
      </c>
    </row>
    <row r="3" s="4" customFormat="1" spans="1:23">
      <c r="A3" s="4">
        <v>14363617870</v>
      </c>
      <c r="B3" s="4" t="s">
        <v>23</v>
      </c>
      <c r="C3" s="4" t="s">
        <v>24</v>
      </c>
      <c r="D3" s="4" t="s">
        <v>32</v>
      </c>
      <c r="E3" s="4" t="s">
        <v>33</v>
      </c>
      <c r="F3" s="5">
        <v>44238</v>
      </c>
      <c r="G3" s="5">
        <v>44239</v>
      </c>
      <c r="H3" s="4">
        <v>1</v>
      </c>
      <c r="I3" s="4">
        <v>1</v>
      </c>
      <c r="J3" s="4">
        <v>1</v>
      </c>
      <c r="K3" s="4" t="s">
        <v>27</v>
      </c>
      <c r="L3" s="4">
        <v>2033</v>
      </c>
      <c r="M3" s="4">
        <v>2033</v>
      </c>
      <c r="N3" s="4" t="s">
        <v>34</v>
      </c>
      <c r="O3" s="4" t="s">
        <v>29</v>
      </c>
      <c r="P3" s="4" t="s">
        <v>30</v>
      </c>
      <c r="Q3" s="4">
        <v>0</v>
      </c>
      <c r="R3" s="6">
        <v>44228</v>
      </c>
      <c r="S3" s="5">
        <v>44254</v>
      </c>
      <c r="T3" s="4" t="s">
        <v>31</v>
      </c>
      <c r="U3" s="4">
        <v>2033</v>
      </c>
      <c r="V3" s="4">
        <v>0</v>
      </c>
      <c r="W3" s="4">
        <v>1970526</v>
      </c>
    </row>
    <row r="4" s="4" customFormat="1" spans="1:23">
      <c r="A4" s="4">
        <v>14363617870</v>
      </c>
      <c r="B4" s="4" t="s">
        <v>23</v>
      </c>
      <c r="C4" s="4" t="s">
        <v>35</v>
      </c>
      <c r="D4" s="4" t="s">
        <v>32</v>
      </c>
      <c r="E4" s="4" t="s">
        <v>33</v>
      </c>
      <c r="F4" s="5">
        <v>44238</v>
      </c>
      <c r="G4" s="5">
        <v>44239</v>
      </c>
      <c r="H4" s="4">
        <v>1</v>
      </c>
      <c r="I4" s="4">
        <v>1</v>
      </c>
      <c r="J4" s="4">
        <v>1</v>
      </c>
      <c r="K4" s="4" t="s">
        <v>27</v>
      </c>
      <c r="L4" s="4">
        <v>-2033</v>
      </c>
      <c r="M4" s="4">
        <v>-2033</v>
      </c>
      <c r="N4" s="4" t="s">
        <v>34</v>
      </c>
      <c r="O4" s="4" t="s">
        <v>29</v>
      </c>
      <c r="P4" s="4" t="s">
        <v>30</v>
      </c>
      <c r="Q4" s="4">
        <v>0</v>
      </c>
      <c r="R4" s="6">
        <v>44228</v>
      </c>
      <c r="S4" s="5">
        <v>44254</v>
      </c>
      <c r="T4" s="4" t="s">
        <v>31</v>
      </c>
      <c r="U4" s="4">
        <v>-2033</v>
      </c>
      <c r="V4" s="4">
        <v>0</v>
      </c>
      <c r="W4" s="4">
        <v>1970526</v>
      </c>
    </row>
    <row r="5" s="4" customFormat="1" spans="1:23">
      <c r="A5" s="4">
        <v>14382024032</v>
      </c>
      <c r="B5" s="4" t="s">
        <v>23</v>
      </c>
      <c r="C5" s="4" t="s">
        <v>24</v>
      </c>
      <c r="D5" s="4" t="s">
        <v>36</v>
      </c>
      <c r="E5" s="4" t="s">
        <v>37</v>
      </c>
      <c r="F5" s="5">
        <v>44238</v>
      </c>
      <c r="G5" s="5">
        <v>44239</v>
      </c>
      <c r="H5" s="4">
        <v>1</v>
      </c>
      <c r="I5" s="4">
        <v>1</v>
      </c>
      <c r="J5" s="4">
        <v>1</v>
      </c>
      <c r="K5" s="4" t="s">
        <v>27</v>
      </c>
      <c r="L5" s="4">
        <v>401</v>
      </c>
      <c r="M5" s="4">
        <v>401</v>
      </c>
      <c r="N5" s="4" t="s">
        <v>38</v>
      </c>
      <c r="O5" s="4" t="s">
        <v>29</v>
      </c>
      <c r="P5" s="4" t="s">
        <v>30</v>
      </c>
      <c r="Q5" s="4">
        <v>0</v>
      </c>
      <c r="R5" s="6">
        <v>44233</v>
      </c>
      <c r="S5" s="5">
        <v>44254</v>
      </c>
      <c r="T5" s="4" t="s">
        <v>31</v>
      </c>
      <c r="U5" s="4">
        <v>401</v>
      </c>
      <c r="V5" s="4">
        <v>0</v>
      </c>
      <c r="W5" s="4">
        <v>1975496</v>
      </c>
    </row>
    <row r="6" s="4" customFormat="1" spans="1:23">
      <c r="A6" s="4">
        <v>14394105329</v>
      </c>
      <c r="B6" s="4" t="s">
        <v>23</v>
      </c>
      <c r="C6" s="4" t="s">
        <v>24</v>
      </c>
      <c r="D6" s="4" t="s">
        <v>39</v>
      </c>
      <c r="E6" s="4" t="s">
        <v>40</v>
      </c>
      <c r="F6" s="5">
        <v>44237</v>
      </c>
      <c r="G6" s="5">
        <v>44239</v>
      </c>
      <c r="H6" s="4">
        <v>1</v>
      </c>
      <c r="I6" s="4">
        <v>2</v>
      </c>
      <c r="J6" s="4">
        <v>2</v>
      </c>
      <c r="K6" s="4" t="s">
        <v>27</v>
      </c>
      <c r="L6" s="4">
        <v>534</v>
      </c>
      <c r="M6" s="4">
        <v>534</v>
      </c>
      <c r="N6" s="4" t="s">
        <v>41</v>
      </c>
      <c r="O6" s="4" t="s">
        <v>29</v>
      </c>
      <c r="P6" s="4" t="s">
        <v>30</v>
      </c>
      <c r="Q6" s="4">
        <v>0</v>
      </c>
      <c r="R6" s="6">
        <v>44237</v>
      </c>
      <c r="S6" s="5">
        <v>44254</v>
      </c>
      <c r="T6" s="4" t="s">
        <v>31</v>
      </c>
      <c r="U6" s="4">
        <v>534</v>
      </c>
      <c r="V6" s="4">
        <v>0</v>
      </c>
      <c r="W6" s="4">
        <v>1977972</v>
      </c>
    </row>
    <row r="7" s="4" customFormat="1" spans="1:23">
      <c r="A7" s="4">
        <v>14394235599</v>
      </c>
      <c r="B7" s="4" t="s">
        <v>23</v>
      </c>
      <c r="C7" s="4" t="s">
        <v>24</v>
      </c>
      <c r="D7" s="4" t="s">
        <v>42</v>
      </c>
      <c r="E7" s="4" t="s">
        <v>43</v>
      </c>
      <c r="F7" s="5">
        <v>44238</v>
      </c>
      <c r="G7" s="5">
        <v>44239</v>
      </c>
      <c r="H7" s="4">
        <v>1</v>
      </c>
      <c r="I7" s="4">
        <v>1</v>
      </c>
      <c r="J7" s="4">
        <v>1</v>
      </c>
      <c r="K7" s="4" t="s">
        <v>27</v>
      </c>
      <c r="L7" s="4">
        <v>697</v>
      </c>
      <c r="M7" s="4">
        <v>697</v>
      </c>
      <c r="N7" s="4" t="s">
        <v>44</v>
      </c>
      <c r="O7" s="4" t="s">
        <v>29</v>
      </c>
      <c r="P7" s="4" t="s">
        <v>30</v>
      </c>
      <c r="Q7" s="4">
        <v>0</v>
      </c>
      <c r="R7" s="6">
        <v>44237</v>
      </c>
      <c r="S7" s="5">
        <v>44254</v>
      </c>
      <c r="T7" s="4" t="s">
        <v>31</v>
      </c>
      <c r="U7" s="4">
        <v>697</v>
      </c>
      <c r="V7" s="4">
        <v>736</v>
      </c>
      <c r="W7" s="4">
        <v>1978030</v>
      </c>
    </row>
    <row r="8" s="4" customFormat="1" spans="1:23">
      <c r="A8" s="4">
        <v>14395036370</v>
      </c>
      <c r="B8" s="4" t="s">
        <v>23</v>
      </c>
      <c r="C8" s="4" t="s">
        <v>24</v>
      </c>
      <c r="D8" s="4" t="s">
        <v>45</v>
      </c>
      <c r="E8" s="4" t="s">
        <v>46</v>
      </c>
      <c r="F8" s="5">
        <v>44238</v>
      </c>
      <c r="G8" s="5">
        <v>44239</v>
      </c>
      <c r="H8" s="4">
        <v>1</v>
      </c>
      <c r="I8" s="4">
        <v>1</v>
      </c>
      <c r="J8" s="4">
        <v>1</v>
      </c>
      <c r="K8" s="4" t="s">
        <v>27</v>
      </c>
      <c r="L8" s="4">
        <v>108</v>
      </c>
      <c r="M8" s="4">
        <v>108</v>
      </c>
      <c r="N8" s="4" t="s">
        <v>47</v>
      </c>
      <c r="O8" s="4" t="s">
        <v>29</v>
      </c>
      <c r="P8" s="4" t="s">
        <v>30</v>
      </c>
      <c r="Q8" s="4">
        <v>0</v>
      </c>
      <c r="R8" s="6">
        <v>44238</v>
      </c>
      <c r="S8" s="5">
        <v>44254</v>
      </c>
      <c r="T8" s="4" t="s">
        <v>31</v>
      </c>
      <c r="U8" s="4">
        <v>108</v>
      </c>
      <c r="V8" s="4">
        <v>0</v>
      </c>
      <c r="W8" s="4">
        <v>1978420</v>
      </c>
    </row>
    <row r="9" s="4" customFormat="1" spans="1:23">
      <c r="A9" s="4">
        <v>14395053526</v>
      </c>
      <c r="B9" s="4" t="s">
        <v>23</v>
      </c>
      <c r="C9" s="4" t="s">
        <v>24</v>
      </c>
      <c r="D9" s="4" t="s">
        <v>48</v>
      </c>
      <c r="E9" s="4" t="s">
        <v>49</v>
      </c>
      <c r="F9" s="5">
        <v>44238</v>
      </c>
      <c r="G9" s="5">
        <v>44239</v>
      </c>
      <c r="H9" s="4">
        <v>1</v>
      </c>
      <c r="I9" s="4">
        <v>1</v>
      </c>
      <c r="J9" s="4">
        <v>1</v>
      </c>
      <c r="K9" s="4" t="s">
        <v>27</v>
      </c>
      <c r="L9" s="4">
        <v>177</v>
      </c>
      <c r="M9" s="4">
        <v>177</v>
      </c>
      <c r="N9" s="4" t="s">
        <v>50</v>
      </c>
      <c r="O9" s="4" t="s">
        <v>29</v>
      </c>
      <c r="P9" s="4" t="s">
        <v>30</v>
      </c>
      <c r="Q9" s="4">
        <v>0</v>
      </c>
      <c r="R9" s="6">
        <v>44238</v>
      </c>
      <c r="S9" s="5">
        <v>44254</v>
      </c>
      <c r="T9" s="4" t="s">
        <v>31</v>
      </c>
      <c r="U9" s="4">
        <v>177</v>
      </c>
      <c r="V9" s="4">
        <v>0</v>
      </c>
      <c r="W9" s="4">
        <v>1978426</v>
      </c>
    </row>
    <row r="10" s="4" customFormat="1" spans="1:23">
      <c r="A10" s="4">
        <v>14395120878</v>
      </c>
      <c r="B10" s="4" t="s">
        <v>23</v>
      </c>
      <c r="C10" s="4" t="s">
        <v>24</v>
      </c>
      <c r="D10" s="4" t="s">
        <v>51</v>
      </c>
      <c r="E10" s="4" t="s">
        <v>52</v>
      </c>
      <c r="F10" s="5">
        <v>44238</v>
      </c>
      <c r="G10" s="5">
        <v>44239</v>
      </c>
      <c r="H10" s="4">
        <v>1</v>
      </c>
      <c r="I10" s="4">
        <v>1</v>
      </c>
      <c r="J10" s="4">
        <v>1</v>
      </c>
      <c r="K10" s="4" t="s">
        <v>27</v>
      </c>
      <c r="L10" s="4">
        <v>200</v>
      </c>
      <c r="M10" s="4">
        <v>200</v>
      </c>
      <c r="N10" s="4" t="s">
        <v>53</v>
      </c>
      <c r="O10" s="4" t="s">
        <v>29</v>
      </c>
      <c r="P10" s="4" t="s">
        <v>30</v>
      </c>
      <c r="Q10" s="4">
        <v>0</v>
      </c>
      <c r="R10" s="6">
        <v>44238</v>
      </c>
      <c r="S10" s="5">
        <v>44254</v>
      </c>
      <c r="T10" s="4" t="s">
        <v>31</v>
      </c>
      <c r="U10" s="4">
        <v>200</v>
      </c>
      <c r="V10" s="4">
        <v>0</v>
      </c>
      <c r="W10" s="4">
        <v>1978444</v>
      </c>
    </row>
    <row r="11" s="4" customFormat="1" spans="1:23">
      <c r="A11" s="4">
        <v>14395346784</v>
      </c>
      <c r="B11" s="4" t="s">
        <v>23</v>
      </c>
      <c r="C11" s="4" t="s">
        <v>24</v>
      </c>
      <c r="D11" s="4" t="s">
        <v>51</v>
      </c>
      <c r="E11" s="4" t="s">
        <v>52</v>
      </c>
      <c r="F11" s="5">
        <v>44238</v>
      </c>
      <c r="G11" s="5">
        <v>44239</v>
      </c>
      <c r="H11" s="4">
        <v>1</v>
      </c>
      <c r="I11" s="4">
        <v>1</v>
      </c>
      <c r="J11" s="4">
        <v>1</v>
      </c>
      <c r="K11" s="4" t="s">
        <v>27</v>
      </c>
      <c r="L11" s="4">
        <v>200</v>
      </c>
      <c r="M11" s="4">
        <v>200</v>
      </c>
      <c r="N11" s="4" t="s">
        <v>54</v>
      </c>
      <c r="O11" s="4" t="s">
        <v>29</v>
      </c>
      <c r="P11" s="4" t="s">
        <v>30</v>
      </c>
      <c r="Q11" s="4">
        <v>0</v>
      </c>
      <c r="R11" s="6">
        <v>44238</v>
      </c>
      <c r="S11" s="5">
        <v>44254</v>
      </c>
      <c r="T11" s="4" t="s">
        <v>31</v>
      </c>
      <c r="U11" s="4">
        <v>200</v>
      </c>
      <c r="V11" s="4">
        <v>0</v>
      </c>
      <c r="W11" s="4">
        <v>1978548</v>
      </c>
    </row>
    <row r="12" s="4" customFormat="1" spans="1:23">
      <c r="A12" s="4">
        <v>14395373417</v>
      </c>
      <c r="B12" s="4" t="s">
        <v>23</v>
      </c>
      <c r="C12" s="4" t="s">
        <v>24</v>
      </c>
      <c r="D12" s="4" t="s">
        <v>55</v>
      </c>
      <c r="E12" s="4" t="s">
        <v>56</v>
      </c>
      <c r="F12" s="5">
        <v>44238</v>
      </c>
      <c r="G12" s="5">
        <v>44239</v>
      </c>
      <c r="H12" s="4">
        <v>1</v>
      </c>
      <c r="I12" s="4">
        <v>1</v>
      </c>
      <c r="J12" s="4">
        <v>1</v>
      </c>
      <c r="K12" s="4" t="s">
        <v>27</v>
      </c>
      <c r="L12" s="4">
        <v>293</v>
      </c>
      <c r="M12" s="4">
        <v>293</v>
      </c>
      <c r="N12" s="4" t="s">
        <v>57</v>
      </c>
      <c r="O12" s="4" t="s">
        <v>29</v>
      </c>
      <c r="P12" s="4" t="s">
        <v>30</v>
      </c>
      <c r="Q12" s="4">
        <v>0</v>
      </c>
      <c r="R12" s="6">
        <v>44238</v>
      </c>
      <c r="S12" s="5">
        <v>44254</v>
      </c>
      <c r="T12" s="4" t="s">
        <v>31</v>
      </c>
      <c r="U12" s="4">
        <v>293</v>
      </c>
      <c r="V12" s="4">
        <v>0</v>
      </c>
      <c r="W12" s="4">
        <v>1978566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K17"/>
  <sheetViews>
    <sheetView tabSelected="1" workbookViewId="0">
      <selection activeCell="F30" sqref="F30"/>
    </sheetView>
  </sheetViews>
  <sheetFormatPr defaultColWidth="9" defaultRowHeight="13.5"/>
  <cols>
    <col min="1" max="1" width="12.625" style="4"/>
    <col min="2" max="16366" width="9" style="4"/>
  </cols>
  <sheetData>
    <row r="1" s="4" customFormat="1" spans="1:11">
      <c r="A1" s="4" t="s">
        <v>0</v>
      </c>
      <c r="B1" s="4" t="s">
        <v>12</v>
      </c>
      <c r="K1" s="4" t="s">
        <v>58</v>
      </c>
    </row>
    <row r="2" s="4" customFormat="1" spans="1:11">
      <c r="A2" s="4">
        <v>14363373135</v>
      </c>
      <c r="B2" s="4">
        <v>1672</v>
      </c>
      <c r="C2" s="4" t="str">
        <f>VLOOKUP(A2,HOP!A:H,8,0)</f>
        <v>1672.00</v>
      </c>
      <c r="D2" s="4">
        <f>VLOOKUP(A2,HOP!A:B,2,0)</f>
        <v>1970461</v>
      </c>
      <c r="E2" s="4">
        <f>B2-C2</f>
        <v>0</v>
      </c>
      <c r="K2" s="4" t="str">
        <f>$K$1&amp;D2</f>
        <v>,1970461</v>
      </c>
    </row>
    <row r="3" s="4" customFormat="1" hidden="1" spans="1:11">
      <c r="A3" s="4">
        <v>14363617870</v>
      </c>
      <c r="B3" s="4">
        <v>0</v>
      </c>
      <c r="C3" s="4" t="str">
        <f>VLOOKUP(A3,HOP!A:H,8,0)</f>
        <v>0.00</v>
      </c>
      <c r="D3" s="4">
        <f>VLOOKUP(A3,HOP!A:B,2,0)</f>
        <v>1970526</v>
      </c>
      <c r="E3" s="4">
        <f>B3-C3</f>
        <v>0</v>
      </c>
      <c r="K3" s="4" t="str">
        <f>$K$1&amp;D3</f>
        <v>,1970526</v>
      </c>
    </row>
    <row r="4" s="4" customFormat="1" spans="1:11">
      <c r="A4" s="4">
        <v>14382024032</v>
      </c>
      <c r="B4" s="4">
        <v>401</v>
      </c>
      <c r="C4" s="4" t="str">
        <f>VLOOKUP(A4,HOP!A:H,8,0)</f>
        <v>401.00</v>
      </c>
      <c r="D4" s="4">
        <f>VLOOKUP(A4,HOP!A:B,2,0)</f>
        <v>1975496</v>
      </c>
      <c r="E4" s="4">
        <f t="shared" ref="E4:E11" si="0">B4-C4</f>
        <v>0</v>
      </c>
      <c r="K4" s="4" t="str">
        <f t="shared" ref="K4:K11" si="1">$K$1&amp;D4</f>
        <v>,1975496</v>
      </c>
    </row>
    <row r="5" s="4" customFormat="1" spans="1:11">
      <c r="A5" s="4">
        <v>14394105329</v>
      </c>
      <c r="B5" s="4">
        <v>534</v>
      </c>
      <c r="C5" s="4" t="str">
        <f>VLOOKUP(A5,HOP!A:H,8,0)</f>
        <v>534.00</v>
      </c>
      <c r="D5" s="4">
        <f>VLOOKUP(A5,HOP!A:B,2,0)</f>
        <v>1977972</v>
      </c>
      <c r="E5" s="4">
        <f t="shared" si="0"/>
        <v>0</v>
      </c>
      <c r="K5" s="4" t="str">
        <f t="shared" si="1"/>
        <v>,1977972</v>
      </c>
    </row>
    <row r="6" s="4" customFormat="1" spans="1:11">
      <c r="A6" s="4">
        <v>14394235599</v>
      </c>
      <c r="B6" s="4">
        <v>697</v>
      </c>
      <c r="C6" s="4" t="str">
        <f>VLOOKUP(A6,HOP!A:H,8,0)</f>
        <v>697.00</v>
      </c>
      <c r="D6" s="4">
        <f>VLOOKUP(A6,HOP!A:B,2,0)</f>
        <v>1978030</v>
      </c>
      <c r="E6" s="4">
        <f t="shared" si="0"/>
        <v>0</v>
      </c>
      <c r="K6" s="4" t="str">
        <f t="shared" si="1"/>
        <v>,1978030</v>
      </c>
    </row>
    <row r="7" s="4" customFormat="1" spans="1:11">
      <c r="A7" s="4">
        <v>14395036370</v>
      </c>
      <c r="B7" s="4">
        <v>108</v>
      </c>
      <c r="C7" s="4" t="str">
        <f>VLOOKUP(A7,HOP!A:H,8,0)</f>
        <v>108.00</v>
      </c>
      <c r="D7" s="4">
        <f>VLOOKUP(A7,HOP!A:B,2,0)</f>
        <v>1978420</v>
      </c>
      <c r="E7" s="4">
        <f t="shared" si="0"/>
        <v>0</v>
      </c>
      <c r="K7" s="4" t="str">
        <f t="shared" si="1"/>
        <v>,1978420</v>
      </c>
    </row>
    <row r="8" s="4" customFormat="1" spans="1:11">
      <c r="A8" s="4">
        <v>14395053526</v>
      </c>
      <c r="B8" s="4">
        <v>177</v>
      </c>
      <c r="C8" s="4" t="str">
        <f>VLOOKUP(A8,HOP!A:H,8,0)</f>
        <v>177.00</v>
      </c>
      <c r="D8" s="4">
        <f>VLOOKUP(A8,HOP!A:B,2,0)</f>
        <v>1978426</v>
      </c>
      <c r="E8" s="4">
        <f t="shared" si="0"/>
        <v>0</v>
      </c>
      <c r="K8" s="4" t="str">
        <f t="shared" si="1"/>
        <v>,1978426</v>
      </c>
    </row>
    <row r="9" s="4" customFormat="1" spans="1:11">
      <c r="A9" s="4">
        <v>14395120878</v>
      </c>
      <c r="B9" s="4">
        <v>200</v>
      </c>
      <c r="C9" s="4" t="str">
        <f>VLOOKUP(A9,HOP!A:H,8,0)</f>
        <v>200.00</v>
      </c>
      <c r="D9" s="4">
        <f>VLOOKUP(A9,HOP!A:B,2,0)</f>
        <v>1978444</v>
      </c>
      <c r="E9" s="4">
        <f t="shared" si="0"/>
        <v>0</v>
      </c>
      <c r="K9" s="4" t="str">
        <f t="shared" si="1"/>
        <v>,1978444</v>
      </c>
    </row>
    <row r="10" s="4" customFormat="1" spans="1:11">
      <c r="A10" s="4">
        <v>14395346784</v>
      </c>
      <c r="B10" s="4">
        <v>200</v>
      </c>
      <c r="C10" s="4" t="str">
        <f>VLOOKUP(A10,HOP!A:H,8,0)</f>
        <v>0.00</v>
      </c>
      <c r="D10" s="4">
        <f>VLOOKUP(A10,HOP!A:B,2,0)</f>
        <v>1978548</v>
      </c>
      <c r="E10" s="4">
        <f t="shared" si="0"/>
        <v>200</v>
      </c>
      <c r="F10" s="4" t="s">
        <v>59</v>
      </c>
      <c r="K10" s="4" t="str">
        <f t="shared" si="1"/>
        <v>,1978548</v>
      </c>
    </row>
    <row r="11" s="4" customFormat="1" spans="1:11">
      <c r="A11" s="4">
        <v>14395373417</v>
      </c>
      <c r="B11" s="4">
        <v>293</v>
      </c>
      <c r="C11" s="4" t="str">
        <f>VLOOKUP(A11,HOP!A:H,8,0)</f>
        <v>293.00</v>
      </c>
      <c r="D11" s="4">
        <f>VLOOKUP(A11,HOP!A:B,2,0)</f>
        <v>1978566</v>
      </c>
      <c r="E11" s="4">
        <f t="shared" si="0"/>
        <v>0</v>
      </c>
      <c r="K11" s="4" t="str">
        <f t="shared" si="1"/>
        <v>,1978566</v>
      </c>
    </row>
    <row r="13" spans="2:2">
      <c r="B13" s="4">
        <f>SUM(B2:B12)</f>
        <v>4282</v>
      </c>
    </row>
    <row r="15" spans="1:1">
      <c r="A15" s="4" t="s">
        <v>60</v>
      </c>
    </row>
    <row r="16" spans="1:1">
      <c r="A16" s="4" t="s">
        <v>61</v>
      </c>
    </row>
    <row r="17" spans="1:1">
      <c r="A17" s="4" t="s">
        <v>62</v>
      </c>
    </row>
  </sheetData>
  <autoFilter ref="A1:P11">
    <filterColumn colId="1">
      <filters>
        <filter val="200"/>
        <filter val="401"/>
        <filter val="1672"/>
        <filter val="293"/>
        <filter val="534"/>
        <filter val="177"/>
        <filter val="697"/>
        <filter val="108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workbookViewId="0">
      <selection activeCell="C17" sqref="C17"/>
    </sheetView>
  </sheetViews>
  <sheetFormatPr defaultColWidth="8" defaultRowHeight="12.75"/>
  <cols>
    <col min="1" max="1" width="20.125" style="1" customWidth="1"/>
    <col min="2" max="2" width="22.75" style="1" customWidth="1"/>
    <col min="3" max="3" width="30.625" style="1" customWidth="1"/>
    <col min="4" max="4" width="20.125" style="1" customWidth="1"/>
    <col min="5" max="7" width="17.5" style="1" customWidth="1"/>
    <col min="8" max="8" width="22.75" style="1" customWidth="1"/>
    <col min="9" max="16384" width="8" style="1"/>
  </cols>
  <sheetData>
    <row r="1" s="1" customFormat="1" ht="20" customHeight="1" spans="1:11">
      <c r="A1" s="2" t="s">
        <v>63</v>
      </c>
      <c r="B1" s="2" t="s">
        <v>64</v>
      </c>
      <c r="C1" s="2" t="s">
        <v>65</v>
      </c>
      <c r="D1" s="2" t="s">
        <v>66</v>
      </c>
      <c r="E1" s="2" t="s">
        <v>5</v>
      </c>
      <c r="F1" s="2" t="s">
        <v>67</v>
      </c>
      <c r="G1" s="2" t="s">
        <v>68</v>
      </c>
      <c r="H1" s="2" t="s">
        <v>69</v>
      </c>
      <c r="I1" s="2" t="s">
        <v>70</v>
      </c>
      <c r="J1" s="2" t="s">
        <v>71</v>
      </c>
      <c r="K1" s="2" t="s">
        <v>17</v>
      </c>
    </row>
    <row r="2" s="1" customFormat="1" ht="20" customHeight="1" spans="1:11">
      <c r="A2" s="3">
        <v>14395373417</v>
      </c>
      <c r="B2" s="3">
        <v>1978566</v>
      </c>
      <c r="C2" s="2" t="s">
        <v>72</v>
      </c>
      <c r="D2" s="2" t="s">
        <v>57</v>
      </c>
      <c r="E2" s="2" t="s">
        <v>73</v>
      </c>
      <c r="F2" s="2" t="s">
        <v>74</v>
      </c>
      <c r="G2" s="2" t="s">
        <v>75</v>
      </c>
      <c r="H2" s="2" t="s">
        <v>76</v>
      </c>
      <c r="I2" s="2" t="s">
        <v>57</v>
      </c>
      <c r="J2" s="2" t="s">
        <v>77</v>
      </c>
      <c r="K2" s="2" t="s">
        <v>78</v>
      </c>
    </row>
    <row r="3" s="1" customFormat="1" ht="20" customHeight="1" spans="1:11">
      <c r="A3" s="3">
        <v>14395346784</v>
      </c>
      <c r="B3" s="3">
        <v>1978548</v>
      </c>
      <c r="C3" s="2" t="s">
        <v>79</v>
      </c>
      <c r="D3" s="2" t="s">
        <v>54</v>
      </c>
      <c r="E3" s="2" t="s">
        <v>73</v>
      </c>
      <c r="F3" s="2" t="s">
        <v>74</v>
      </c>
      <c r="G3" s="2" t="s">
        <v>75</v>
      </c>
      <c r="H3" s="2" t="s">
        <v>80</v>
      </c>
      <c r="I3" s="2" t="s">
        <v>54</v>
      </c>
      <c r="J3" s="2" t="s">
        <v>77</v>
      </c>
      <c r="K3" s="2" t="s">
        <v>81</v>
      </c>
    </row>
    <row r="4" s="1" customFormat="1" ht="20" customHeight="1" spans="1:11">
      <c r="A4" s="3">
        <v>14395120878</v>
      </c>
      <c r="B4" s="3">
        <v>1978444</v>
      </c>
      <c r="C4" s="2" t="s">
        <v>79</v>
      </c>
      <c r="D4" s="2" t="s">
        <v>53</v>
      </c>
      <c r="E4" s="2" t="s">
        <v>73</v>
      </c>
      <c r="F4" s="2" t="s">
        <v>74</v>
      </c>
      <c r="G4" s="2" t="s">
        <v>75</v>
      </c>
      <c r="H4" s="2" t="s">
        <v>82</v>
      </c>
      <c r="I4" s="2" t="s">
        <v>53</v>
      </c>
      <c r="J4" s="2" t="s">
        <v>77</v>
      </c>
      <c r="K4" s="2" t="s">
        <v>83</v>
      </c>
    </row>
    <row r="5" s="1" customFormat="1" ht="20" customHeight="1" spans="1:11">
      <c r="A5" s="3">
        <v>14395053526</v>
      </c>
      <c r="B5" s="3">
        <v>1978426</v>
      </c>
      <c r="C5" s="2" t="s">
        <v>84</v>
      </c>
      <c r="D5" s="2" t="s">
        <v>50</v>
      </c>
      <c r="E5" s="2" t="s">
        <v>73</v>
      </c>
      <c r="F5" s="2" t="s">
        <v>74</v>
      </c>
      <c r="G5" s="2" t="s">
        <v>75</v>
      </c>
      <c r="H5" s="2" t="s">
        <v>85</v>
      </c>
      <c r="I5" s="2" t="s">
        <v>50</v>
      </c>
      <c r="J5" s="2" t="s">
        <v>77</v>
      </c>
      <c r="K5" s="2" t="s">
        <v>86</v>
      </c>
    </row>
    <row r="6" s="1" customFormat="1" ht="20" customHeight="1" spans="1:11">
      <c r="A6" s="3">
        <v>14395036370</v>
      </c>
      <c r="B6" s="3">
        <v>1978420</v>
      </c>
      <c r="C6" s="2" t="s">
        <v>87</v>
      </c>
      <c r="D6" s="2" t="s">
        <v>47</v>
      </c>
      <c r="E6" s="2" t="s">
        <v>73</v>
      </c>
      <c r="F6" s="2" t="s">
        <v>74</v>
      </c>
      <c r="G6" s="2" t="s">
        <v>75</v>
      </c>
      <c r="H6" s="2" t="s">
        <v>88</v>
      </c>
      <c r="I6" s="2" t="s">
        <v>47</v>
      </c>
      <c r="J6" s="2" t="s">
        <v>77</v>
      </c>
      <c r="K6" s="2" t="s">
        <v>89</v>
      </c>
    </row>
    <row r="7" s="1" customFormat="1" ht="20" customHeight="1" spans="1:11">
      <c r="A7" s="3">
        <v>14394235599</v>
      </c>
      <c r="B7" s="3">
        <v>1978030</v>
      </c>
      <c r="C7" s="2" t="s">
        <v>90</v>
      </c>
      <c r="D7" s="2" t="s">
        <v>44</v>
      </c>
      <c r="E7" s="2" t="s">
        <v>73</v>
      </c>
      <c r="F7" s="2" t="s">
        <v>74</v>
      </c>
      <c r="G7" s="2" t="s">
        <v>75</v>
      </c>
      <c r="H7" s="2" t="s">
        <v>91</v>
      </c>
      <c r="I7" s="2" t="s">
        <v>44</v>
      </c>
      <c r="J7" s="2" t="s">
        <v>77</v>
      </c>
      <c r="K7" s="2" t="s">
        <v>92</v>
      </c>
    </row>
    <row r="8" s="1" customFormat="1" ht="20" customHeight="1" spans="1:11">
      <c r="A8" s="3">
        <v>14394105329</v>
      </c>
      <c r="B8" s="3">
        <v>1977972</v>
      </c>
      <c r="C8" s="2" t="s">
        <v>93</v>
      </c>
      <c r="D8" s="2" t="s">
        <v>41</v>
      </c>
      <c r="E8" s="2" t="s">
        <v>94</v>
      </c>
      <c r="F8" s="2" t="s">
        <v>74</v>
      </c>
      <c r="G8" s="2" t="s">
        <v>75</v>
      </c>
      <c r="H8" s="2" t="s">
        <v>95</v>
      </c>
      <c r="I8" s="2" t="s">
        <v>41</v>
      </c>
      <c r="J8" s="2" t="s">
        <v>77</v>
      </c>
      <c r="K8" s="2" t="s">
        <v>96</v>
      </c>
    </row>
    <row r="9" s="1" customFormat="1" ht="20" customHeight="1" spans="1:11">
      <c r="A9" s="3">
        <v>14382024032</v>
      </c>
      <c r="B9" s="3">
        <v>1975496</v>
      </c>
      <c r="C9" s="2" t="s">
        <v>97</v>
      </c>
      <c r="D9" s="2" t="s">
        <v>38</v>
      </c>
      <c r="E9" s="2" t="s">
        <v>73</v>
      </c>
      <c r="F9" s="2" t="s">
        <v>74</v>
      </c>
      <c r="G9" s="2" t="s">
        <v>75</v>
      </c>
      <c r="H9" s="2" t="s">
        <v>98</v>
      </c>
      <c r="I9" s="2" t="s">
        <v>38</v>
      </c>
      <c r="J9" s="2" t="s">
        <v>77</v>
      </c>
      <c r="K9" s="2" t="s">
        <v>99</v>
      </c>
    </row>
    <row r="10" s="1" customFormat="1" ht="20" customHeight="1" spans="1:11">
      <c r="A10" s="3">
        <v>14363617870</v>
      </c>
      <c r="B10" s="3">
        <v>1970526</v>
      </c>
      <c r="C10" s="2" t="s">
        <v>100</v>
      </c>
      <c r="D10" s="2" t="s">
        <v>34</v>
      </c>
      <c r="E10" s="2" t="s">
        <v>73</v>
      </c>
      <c r="F10" s="2" t="s">
        <v>74</v>
      </c>
      <c r="G10" s="2" t="s">
        <v>75</v>
      </c>
      <c r="H10" s="2" t="s">
        <v>80</v>
      </c>
      <c r="I10" s="2" t="s">
        <v>101</v>
      </c>
      <c r="J10" s="2" t="s">
        <v>77</v>
      </c>
      <c r="K10" s="2" t="s">
        <v>102</v>
      </c>
    </row>
    <row r="11" s="1" customFormat="1" ht="20" customHeight="1" spans="1:11">
      <c r="A11" s="3">
        <v>14363373135</v>
      </c>
      <c r="B11" s="3">
        <v>1970461</v>
      </c>
      <c r="C11" s="2" t="s">
        <v>103</v>
      </c>
      <c r="D11" s="2" t="s">
        <v>28</v>
      </c>
      <c r="E11" s="2" t="s">
        <v>94</v>
      </c>
      <c r="F11" s="2" t="s">
        <v>74</v>
      </c>
      <c r="G11" s="2" t="s">
        <v>75</v>
      </c>
      <c r="H11" s="2" t="s">
        <v>104</v>
      </c>
      <c r="I11" s="2" t="s">
        <v>28</v>
      </c>
      <c r="J11" s="2" t="s">
        <v>77</v>
      </c>
      <c r="K11" s="2" t="s">
        <v>105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苑子1381885933</cp:lastModifiedBy>
  <dcterms:created xsi:type="dcterms:W3CDTF">2021-02-27T01:14:56Z</dcterms:created>
  <dcterms:modified xsi:type="dcterms:W3CDTF">2021-02-27T01:25:17Z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