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对账!$A$1:$AF$15</definedName>
  </definedNames>
  <calcPr calcId="144525"/>
</workbook>
</file>

<file path=xl/sharedStrings.xml><?xml version="1.0" encoding="utf-8"?>
<sst xmlns="http://schemas.openxmlformats.org/spreadsheetml/2006/main" count="740" uniqueCount="289">
  <si>
    <t>去哪儿网酒店预付对账单</t>
  </si>
  <si>
    <t>供应商名称：</t>
  </si>
  <si>
    <t>趣悠游</t>
  </si>
  <si>
    <t>结算周期：</t>
  </si>
  <si>
    <t>2021-02-22至2021-02-28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</si>
  <si>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</si>
  <si>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</si>
  <si>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</si>
  <si>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</si>
  <si>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</si>
  <si>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</si>
  <si>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</si>
  <si>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</si>
  <si>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</si>
  <si>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</si>
  <si>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</si>
  <si>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</si>
  <si>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</si>
  <si>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</si>
  <si>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</si>
  <si>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¥27,865.00</t>
  </si>
  <si>
    <t>¥5,844.00</t>
  </si>
  <si>
    <t>¥2,041.00</t>
  </si>
  <si>
    <t>¥12.26</t>
  </si>
  <si>
    <t>¥19,992.26</t>
  </si>
  <si>
    <t>分类信息</t>
  </si>
  <si>
    <t>业务类型</t>
  </si>
  <si>
    <t>酒店预付（点击查看明细）</t>
  </si>
  <si>
    <t>¥19,980.00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</si>
  <si>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</si>
  <si>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</si>
  <si>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</si>
  <si>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</si>
  <si>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</si>
  <si>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</si>
  <si>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</si>
  <si>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</si>
  <si>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</si>
  <si>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</si>
  <si>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</si>
  <si>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</si>
  <si>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</si>
  <si>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</si>
  <si>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</si>
  <si>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</si>
  <si>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</si>
  <si>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</si>
  <si>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</si>
  <si>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</si>
  <si>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</si>
  <si>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</si>
  <si>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</si>
  <si>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</si>
  <si>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</si>
  <si>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</si>
  <si>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</si>
  <si>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</si>
  <si>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</si>
  <si>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</si>
  <si>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</si>
  <si>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</si>
  <si>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</si>
  <si>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</si>
  <si>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</si>
  <si>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</si>
  <si>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</si>
  <si>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</si>
  <si>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</si>
  <si>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</si>
  <si>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</si>
  <si>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</si>
  <si>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</si>
  <si>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702530040390</t>
  </si>
  <si>
    <t>1970347</t>
  </si>
  <si>
    <t>酒店预付</t>
  </si>
  <si>
    <t>否</t>
  </si>
  <si>
    <t>普通</t>
  </si>
  <si>
    <t>221838998</t>
  </si>
  <si>
    <t>香港皇家太平洋酒店</t>
  </si>
  <si>
    <t>1626188</t>
  </si>
  <si>
    <t>MANG/CHIUYIK</t>
  </si>
  <si>
    <t>2021-02-01</t>
  </si>
  <si>
    <t>2021-02-19</t>
  </si>
  <si>
    <t>2021-02-23</t>
  </si>
  <si>
    <t>¥876.00</t>
  </si>
  <si>
    <t>¥108.00</t>
  </si>
  <si>
    <t>¥768.00</t>
  </si>
  <si>
    <t>Premier Room</t>
  </si>
  <si>
    <t>WEBSITE</t>
  </si>
  <si>
    <t>702548276953</t>
  </si>
  <si>
    <t>1986670</t>
  </si>
  <si>
    <t>221888840</t>
  </si>
  <si>
    <t>澳门美狮美高梅酒店</t>
  </si>
  <si>
    <t>LAI/ZICHAO|LAI/SUTING</t>
  </si>
  <si>
    <t>2021-02-22</t>
  </si>
  <si>
    <t>¥557.00</t>
  </si>
  <si>
    <t>¥43.00</t>
  </si>
  <si>
    <t>¥514.00</t>
  </si>
  <si>
    <t>度假大床客房</t>
  </si>
  <si>
    <t>702547278683</t>
  </si>
  <si>
    <t>1985434</t>
  </si>
  <si>
    <t>MENG/SHA</t>
  </si>
  <si>
    <t>2021-02-18</t>
  </si>
  <si>
    <t>2021-02-24</t>
  </si>
  <si>
    <t>¥1,080.00</t>
  </si>
  <si>
    <t>¥82.00</t>
  </si>
  <si>
    <t>¥998.00</t>
  </si>
  <si>
    <t>702549553582</t>
  </si>
  <si>
    <t>1987468</t>
  </si>
  <si>
    <t>221843615</t>
  </si>
  <si>
    <t>澳门新濠天地 - 摩珀斯</t>
  </si>
  <si>
    <t>XU/XIN</t>
  </si>
  <si>
    <t>2021-02-20</t>
  </si>
  <si>
    <t>2021-02-21</t>
  </si>
  <si>
    <t>¥5,784.00</t>
  </si>
  <si>
    <t>¥624.00</t>
  </si>
  <si>
    <t>¥5,160.00</t>
  </si>
  <si>
    <t>premier king bed room</t>
  </si>
  <si>
    <t>702553079110</t>
  </si>
  <si>
    <t>1990282</t>
  </si>
  <si>
    <t>221856545</t>
  </si>
  <si>
    <t>香港旺角荟贤居(如心酒店集团管理)</t>
  </si>
  <si>
    <t>CHONG/HUNGCHAK</t>
  </si>
  <si>
    <t>2021-02-25</t>
  </si>
  <si>
    <t>¥262.00</t>
  </si>
  <si>
    <t>¥21.00</t>
  </si>
  <si>
    <t>¥241.00</t>
  </si>
  <si>
    <t>W Room</t>
  </si>
  <si>
    <t>702554807807</t>
  </si>
  <si>
    <t>1991880</t>
  </si>
  <si>
    <t>LI/SHENG|LI/BINLIANG|WANG/RUI</t>
  </si>
  <si>
    <t>2021-03-02</t>
  </si>
  <si>
    <t>2021-03-03</t>
  </si>
  <si>
    <t>2021-02-25 21:58:37</t>
  </si>
  <si>
    <t>premier suite</t>
  </si>
  <si>
    <t>702554349209</t>
  </si>
  <si>
    <t>1991160</t>
  </si>
  <si>
    <t>221881181</t>
  </si>
  <si>
    <t>华欣万豪度假酒店</t>
  </si>
  <si>
    <t>DENG/XIANGLING|HE/CHENXU</t>
  </si>
  <si>
    <t>2021-02-26</t>
  </si>
  <si>
    <t>¥1,572.00</t>
  </si>
  <si>
    <t>¥150.00</t>
  </si>
  <si>
    <t>¥1,422.00</t>
  </si>
  <si>
    <t>Superior Resort view two double bed room</t>
  </si>
  <si>
    <t>702554372170</t>
  </si>
  <si>
    <t>1991215</t>
  </si>
  <si>
    <t>SHANG/YUQI|WANG/PURUI|LIU/ZHONGHAI</t>
  </si>
  <si>
    <t>¥2,358.00</t>
  </si>
  <si>
    <t>¥225.00</t>
  </si>
  <si>
    <t>¥2,133.00</t>
  </si>
  <si>
    <t>Superior Resort View King Bed room</t>
  </si>
  <si>
    <t>702551847529</t>
  </si>
  <si>
    <t>1988224</t>
  </si>
  <si>
    <t>221845391</t>
  </si>
  <si>
    <t>最佳盛品酒店(香港尖沙咀店)(贝斯特韦斯特酒店)</t>
  </si>
  <si>
    <t>LI/XIANGRONG</t>
  </si>
  <si>
    <t>2021-02-27</t>
  </si>
  <si>
    <t>¥995.00</t>
  </si>
  <si>
    <t>¥75.00</t>
  </si>
  <si>
    <t>¥920.00</t>
  </si>
  <si>
    <t>Superior 1 Double Bed</t>
  </si>
  <si>
    <t>702552128371</t>
  </si>
  <si>
    <t>1989419</t>
  </si>
  <si>
    <t>221835686</t>
  </si>
  <si>
    <t>香港如心铜锣湾海景酒店</t>
  </si>
  <si>
    <t>DAI/ZONGLIN</t>
  </si>
  <si>
    <t>2021-02-28</t>
  </si>
  <si>
    <t>¥1,340.00</t>
  </si>
  <si>
    <t>¥100.00</t>
  </si>
  <si>
    <t>¥1,240.00</t>
  </si>
  <si>
    <t>Standard Twin Room</t>
  </si>
  <si>
    <t>702551387853</t>
  </si>
  <si>
    <t>1988297</t>
  </si>
  <si>
    <t>ZHAO/WEI|SHI/FENG|ZHOU/LINA</t>
  </si>
  <si>
    <t>¥5,877.00</t>
  </si>
  <si>
    <t>¥441.00</t>
  </si>
  <si>
    <t>¥5,436.00</t>
  </si>
  <si>
    <t>度假双床客房</t>
  </si>
  <si>
    <t>702539420140</t>
  </si>
  <si>
    <t>1977890</t>
  </si>
  <si>
    <t>221844710</t>
  </si>
  <si>
    <t>澳门雅辰酒店 (前金丽华酒店)</t>
  </si>
  <si>
    <t>YANG/JIANHONG</t>
  </si>
  <si>
    <t>2021-02-10</t>
  </si>
  <si>
    <t>¥825.00</t>
  </si>
  <si>
    <t>¥135.00</t>
  </si>
  <si>
    <t>¥690.00</t>
  </si>
  <si>
    <t>Deluxe Room</t>
  </si>
  <si>
    <t>702556932355</t>
  </si>
  <si>
    <t>1994689</t>
  </si>
  <si>
    <t>221861711</t>
  </si>
  <si>
    <t>香港如心海景酒店暨会议中心</t>
  </si>
  <si>
    <t>LI/YINFANG|LI/YINFANG</t>
  </si>
  <si>
    <t>¥495.00</t>
  </si>
  <si>
    <t>¥37.00</t>
  </si>
  <si>
    <t>¥458.00</t>
  </si>
  <si>
    <t>Superior Room - Tower 2</t>
  </si>
  <si>
    <t>合计</t>
  </si>
  <si>
    <t/>
  </si>
  <si>
    <t>¥22,021.00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</si>
  <si>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</si>
  <si>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</si>
  <si>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</si>
  <si>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</si>
  <si>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</si>
  <si>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</si>
  <si>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</si>
  <si>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csg_manual_202012161545076385972</t>
  </si>
  <si>
    <t>702452250296</t>
  </si>
  <si>
    <t>1615646</t>
  </si>
  <si>
    <t>2020-12-16</t>
  </si>
  <si>
    <t>赔付-房费追回</t>
  </si>
  <si>
    <t>--</t>
  </si>
  <si>
    <t>核实订单用户因为身边有感染的人无法出行，订单要求取消，代理表示需要扣115元取消，已经结算102.74元，还需结算12.26元</t>
  </si>
  <si>
    <t>返现日期</t>
  </si>
  <si>
    <t>,</t>
  </si>
  <si>
    <r>
      <t>上期强制扣款</t>
    </r>
    <r>
      <rPr>
        <sz val="10"/>
        <rFont val="Arial"/>
        <charset val="134"/>
      </rPr>
      <t>12.26</t>
    </r>
    <r>
      <rPr>
        <sz val="10"/>
        <rFont val="宋体"/>
        <charset val="134"/>
      </rPr>
      <t>，本期扣款收回</t>
    </r>
    <r>
      <rPr>
        <sz val="10"/>
        <rFont val="Arial"/>
        <charset val="134"/>
      </rPr>
      <t>12.26</t>
    </r>
    <r>
      <rPr>
        <sz val="10"/>
        <rFont val="宋体"/>
        <charset val="134"/>
      </rPr>
      <t>元</t>
    </r>
  </si>
  <si>
    <t>A210302155139459</t>
  </si>
  <si>
    <r>
      <t>合计</t>
    </r>
    <r>
      <rPr>
        <sz val="10"/>
        <rFont val="Arial"/>
        <charset val="134"/>
      </rPr>
      <t>19992.26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</si>
  <si>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</si>
  <si>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</si>
  <si>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</si>
  <si>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</si>
  <si>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</si>
  <si>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</si>
  <si>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</si>
  <si>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LI YINFANG,LI YINFANG</t>
  </si>
  <si>
    <t>RMB</t>
  </si>
  <si>
    <t>458.00</t>
  </si>
  <si>
    <t>LI/YINFANG</t>
  </si>
  <si>
    <t>135****9405</t>
  </si>
  <si>
    <t>2021/2/27 21:53:17</t>
  </si>
  <si>
    <t>SHANG YUQI,WANG PURUI,LIU ZHONGHAI</t>
  </si>
  <si>
    <t>2133.00</t>
  </si>
  <si>
    <t>SHANG/YUQI</t>
  </si>
  <si>
    <t>138****9499</t>
  </si>
  <si>
    <t>2021/2/25 11:55:14</t>
  </si>
  <si>
    <t>DENG XIANGLING,HE CHENXU</t>
  </si>
  <si>
    <t>1422.00</t>
  </si>
  <si>
    <t>DENG/XIANGLING</t>
  </si>
  <si>
    <t>2021/2/25 10:48:53</t>
  </si>
  <si>
    <t>702554647180</t>
  </si>
  <si>
    <t>1991022</t>
  </si>
  <si>
    <t>迈阿密万豪酒店比斯坎湾</t>
  </si>
  <si>
    <t>YANG YUN,ZHANG LEI,SHU CHENGQI,HUANG JUNMING</t>
  </si>
  <si>
    <t>2296.00</t>
  </si>
  <si>
    <t>YANG/YUN</t>
  </si>
  <si>
    <t>+19****79423</t>
  </si>
  <si>
    <t>2021/2/25 1:09:10</t>
  </si>
  <si>
    <t>CHONG HUNGCHAK</t>
  </si>
  <si>
    <t>241.00</t>
  </si>
  <si>
    <t>+85****37452</t>
  </si>
  <si>
    <t>2021/2/24 11:46:49</t>
  </si>
  <si>
    <t>DAI ZONGLIN</t>
  </si>
  <si>
    <t>1240.00</t>
  </si>
  <si>
    <t>+85****97968848</t>
  </si>
  <si>
    <t>2021/2/23 13:59:20</t>
  </si>
  <si>
    <t>ZHAO WEI,SHI FENG,ZHOU LINA</t>
  </si>
  <si>
    <t>5436.00</t>
  </si>
  <si>
    <t>ZHAO/WEI</t>
  </si>
  <si>
    <t>189****0623</t>
  </si>
  <si>
    <t>2021/2/22 11:18:01</t>
  </si>
  <si>
    <t>LI XIANGRONG</t>
  </si>
  <si>
    <t>920.00</t>
  </si>
  <si>
    <t>+85****74269</t>
  </si>
  <si>
    <t>2021/2/22 7:53:39</t>
  </si>
  <si>
    <t>XU XIN</t>
  </si>
  <si>
    <t>5160.00</t>
  </si>
  <si>
    <t>178****3333</t>
  </si>
  <si>
    <t>2021/2/20 23:58:10</t>
  </si>
  <si>
    <t>LAI ZICHAO,LAI SUTING</t>
  </si>
  <si>
    <t>514.00</t>
  </si>
  <si>
    <t>LAI/ZICHAO</t>
  </si>
  <si>
    <t>130****8328</t>
  </si>
  <si>
    <t>2021/2/19 23:12:14</t>
  </si>
  <si>
    <t>MENG SHA</t>
  </si>
  <si>
    <t>998.00</t>
  </si>
  <si>
    <t>186****2255</t>
  </si>
  <si>
    <t>2021/2/18 15:11:39</t>
  </si>
  <si>
    <t>澳门金丽华酒店</t>
  </si>
  <si>
    <t>YANG JIANHONG</t>
  </si>
  <si>
    <t>690.00</t>
  </si>
  <si>
    <t>153****6999</t>
  </si>
  <si>
    <t>2021/2/10 17:37:04</t>
  </si>
  <si>
    <t>MANG CHIUYIK</t>
  </si>
  <si>
    <t>768.00</t>
  </si>
  <si>
    <t>157****9662</t>
  </si>
  <si>
    <t>2021/2/1 1:02:21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</si>
</sst>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13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29" fillId="24" borderId="15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43</v>
      </c>
      <c r="B1" s="3" t="s">
        <v>44</v>
      </c>
      <c r="C1" s="3" t="s">
        <v>26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10</v>
      </c>
      <c r="S1" s="3" t="s">
        <v>11</v>
      </c>
      <c r="T1" s="3" t="s">
        <v>59</v>
      </c>
      <c r="U1" s="3" t="s">
        <v>60</v>
      </c>
      <c r="V1" s="3" t="s">
        <v>61</v>
      </c>
      <c r="W1" s="3" t="s">
        <v>62</v>
      </c>
      <c r="X1" s="10" t="s">
        <v>63</v>
      </c>
      <c r="Y1" s="10" t="s">
        <v>64</v>
      </c>
      <c r="Z1" s="3" t="s">
        <v>17</v>
      </c>
      <c r="AA1" s="3" t="s">
        <v>14</v>
      </c>
      <c r="AB1" s="3" t="s">
        <v>65</v>
      </c>
      <c r="AC1" s="3" t="s">
        <v>18</v>
      </c>
      <c r="AD1" s="3" t="s">
        <v>66</v>
      </c>
      <c r="AE1" s="3" t="s">
        <v>67</v>
      </c>
      <c r="AF1" s="3" t="s">
        <v>68</v>
      </c>
      <c r="AG1" s="3" t="s">
        <v>69</v>
      </c>
      <c r="AH1" s="3" t="s">
        <v>70</v>
      </c>
      <c r="AI1" s="3" t="s">
        <v>71</v>
      </c>
    </row>
    <row r="2" ht="14.25" customHeight="1" spans="1:34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75</v>
      </c>
      <c r="G2" s="4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4</v>
      </c>
      <c r="N2" s="6" t="s">
        <v>81</v>
      </c>
      <c r="O2" s="6" t="s">
        <v>82</v>
      </c>
      <c r="P2" s="6" t="s">
        <v>83</v>
      </c>
      <c r="Q2" s="6"/>
      <c r="R2" s="11" t="s">
        <v>84</v>
      </c>
      <c r="S2" s="13" t="s">
        <v>19</v>
      </c>
      <c r="T2" s="6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4" t="s">
        <v>89</v>
      </c>
      <c r="B3" s="4" t="s">
        <v>90</v>
      </c>
      <c r="C3" s="4" t="s">
        <v>74</v>
      </c>
      <c r="D3" s="4" t="s">
        <v>75</v>
      </c>
      <c r="E3" s="4" t="s">
        <v>76</v>
      </c>
      <c r="F3" s="4" t="s">
        <v>75</v>
      </c>
      <c r="G3" s="4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82</v>
      </c>
      <c r="O3" s="6" t="s">
        <v>94</v>
      </c>
      <c r="P3" s="6" t="s">
        <v>83</v>
      </c>
      <c r="Q3" s="6"/>
      <c r="R3" s="11" t="s">
        <v>95</v>
      </c>
      <c r="S3" s="13" t="s">
        <v>19</v>
      </c>
      <c r="T3" s="6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4" t="s">
        <v>99</v>
      </c>
      <c r="B4" s="4" t="s">
        <v>100</v>
      </c>
      <c r="C4" s="4" t="s">
        <v>74</v>
      </c>
      <c r="D4" s="4" t="s">
        <v>75</v>
      </c>
      <c r="E4" s="4" t="s">
        <v>76</v>
      </c>
      <c r="F4" s="4" t="s">
        <v>75</v>
      </c>
      <c r="G4" s="4" t="s">
        <v>91</v>
      </c>
      <c r="H4" s="6" t="s">
        <v>92</v>
      </c>
      <c r="I4" s="6" t="s">
        <v>79</v>
      </c>
      <c r="J4" s="6" t="s">
        <v>2</v>
      </c>
      <c r="K4" s="6" t="s">
        <v>101</v>
      </c>
      <c r="L4" s="6">
        <v>1</v>
      </c>
      <c r="M4" s="6">
        <v>2</v>
      </c>
      <c r="N4" s="6" t="s">
        <v>102</v>
      </c>
      <c r="O4" s="6" t="s">
        <v>94</v>
      </c>
      <c r="P4" s="6" t="s">
        <v>103</v>
      </c>
      <c r="Q4" s="6"/>
      <c r="R4" s="11" t="s">
        <v>104</v>
      </c>
      <c r="S4" s="13" t="s">
        <v>19</v>
      </c>
      <c r="T4" s="6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98</v>
      </c>
      <c r="AF4" t="s">
        <v>88</v>
      </c>
      <c r="AG4" t="s">
        <v>75</v>
      </c>
      <c r="AH4" t="s">
        <v>19</v>
      </c>
    </row>
    <row r="5" ht="14.25" customHeight="1" spans="1:34">
      <c r="A5" s="4" t="s">
        <v>107</v>
      </c>
      <c r="B5" s="4" t="s">
        <v>108</v>
      </c>
      <c r="C5" s="4" t="s">
        <v>74</v>
      </c>
      <c r="D5" s="4" t="s">
        <v>75</v>
      </c>
      <c r="E5" s="4" t="s">
        <v>76</v>
      </c>
      <c r="F5" s="4" t="s">
        <v>75</v>
      </c>
      <c r="G5" s="4" t="s">
        <v>109</v>
      </c>
      <c r="H5" s="6" t="s">
        <v>110</v>
      </c>
      <c r="I5" s="6" t="s">
        <v>79</v>
      </c>
      <c r="J5" s="6" t="s">
        <v>2</v>
      </c>
      <c r="K5" s="6" t="s">
        <v>111</v>
      </c>
      <c r="L5" s="6">
        <v>1</v>
      </c>
      <c r="M5" s="6">
        <v>3</v>
      </c>
      <c r="N5" s="6" t="s">
        <v>112</v>
      </c>
      <c r="O5" s="6" t="s">
        <v>113</v>
      </c>
      <c r="P5" s="6" t="s">
        <v>103</v>
      </c>
      <c r="Q5" s="6"/>
      <c r="R5" s="11" t="s">
        <v>114</v>
      </c>
      <c r="S5" s="13" t="s">
        <v>19</v>
      </c>
      <c r="T5" s="6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4" t="s">
        <v>118</v>
      </c>
      <c r="B6" s="4" t="s">
        <v>119</v>
      </c>
      <c r="C6" s="4" t="s">
        <v>74</v>
      </c>
      <c r="D6" s="4" t="s">
        <v>75</v>
      </c>
      <c r="E6" s="4" t="s">
        <v>76</v>
      </c>
      <c r="F6" s="4" t="s">
        <v>75</v>
      </c>
      <c r="G6" s="4" t="s">
        <v>120</v>
      </c>
      <c r="H6" s="6" t="s">
        <v>121</v>
      </c>
      <c r="I6" s="6" t="s">
        <v>79</v>
      </c>
      <c r="J6" s="6" t="s">
        <v>2</v>
      </c>
      <c r="K6" s="6" t="s">
        <v>122</v>
      </c>
      <c r="L6" s="6">
        <v>1</v>
      </c>
      <c r="M6" s="6">
        <v>1</v>
      </c>
      <c r="N6" s="6" t="s">
        <v>103</v>
      </c>
      <c r="O6" s="6" t="s">
        <v>103</v>
      </c>
      <c r="P6" s="6" t="s">
        <v>123</v>
      </c>
      <c r="Q6" s="6"/>
      <c r="R6" s="11" t="s">
        <v>124</v>
      </c>
      <c r="S6" s="13" t="s">
        <v>19</v>
      </c>
      <c r="T6" s="6"/>
      <c r="U6" s="11" t="s">
        <v>19</v>
      </c>
      <c r="V6" s="11" t="s">
        <v>124</v>
      </c>
      <c r="W6" s="13" t="s">
        <v>125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4" t="s">
        <v>128</v>
      </c>
      <c r="B7" s="4" t="s">
        <v>129</v>
      </c>
      <c r="C7" s="4" t="s">
        <v>74</v>
      </c>
      <c r="D7" s="4" t="s">
        <v>75</v>
      </c>
      <c r="E7" s="4" t="s">
        <v>76</v>
      </c>
      <c r="F7" s="4" t="s">
        <v>75</v>
      </c>
      <c r="G7" s="4" t="s">
        <v>109</v>
      </c>
      <c r="H7" s="6" t="s">
        <v>110</v>
      </c>
      <c r="I7" s="6" t="s">
        <v>79</v>
      </c>
      <c r="J7" s="6" t="s">
        <v>2</v>
      </c>
      <c r="K7" s="6" t="s">
        <v>130</v>
      </c>
      <c r="L7" s="6">
        <v>2</v>
      </c>
      <c r="M7" s="6">
        <v>1</v>
      </c>
      <c r="N7" s="6" t="s">
        <v>123</v>
      </c>
      <c r="O7" s="6" t="s">
        <v>131</v>
      </c>
      <c r="P7" s="6" t="s">
        <v>132</v>
      </c>
      <c r="Q7" s="6"/>
      <c r="R7" s="11" t="s">
        <v>21</v>
      </c>
      <c r="S7" s="13" t="s">
        <v>21</v>
      </c>
      <c r="T7" s="6" t="s">
        <v>133</v>
      </c>
      <c r="U7" s="11" t="s">
        <v>19</v>
      </c>
      <c r="V7" s="11" t="s">
        <v>19</v>
      </c>
      <c r="W7" s="13" t="s">
        <v>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4" t="s">
        <v>135</v>
      </c>
      <c r="B8" s="4" t="s">
        <v>136</v>
      </c>
      <c r="C8" s="4" t="s">
        <v>74</v>
      </c>
      <c r="D8" s="4" t="s">
        <v>75</v>
      </c>
      <c r="E8" s="4" t="s">
        <v>76</v>
      </c>
      <c r="F8" s="4" t="s">
        <v>75</v>
      </c>
      <c r="G8" s="4" t="s">
        <v>137</v>
      </c>
      <c r="H8" s="6" t="s">
        <v>138</v>
      </c>
      <c r="I8" s="6" t="s">
        <v>79</v>
      </c>
      <c r="J8" s="6" t="s">
        <v>2</v>
      </c>
      <c r="K8" s="6" t="s">
        <v>139</v>
      </c>
      <c r="L8" s="6">
        <v>2</v>
      </c>
      <c r="M8" s="6">
        <v>1</v>
      </c>
      <c r="N8" s="6" t="s">
        <v>123</v>
      </c>
      <c r="O8" s="6" t="s">
        <v>123</v>
      </c>
      <c r="P8" s="6" t="s">
        <v>140</v>
      </c>
      <c r="Q8" s="6"/>
      <c r="R8" s="11" t="s">
        <v>141</v>
      </c>
      <c r="S8" s="13" t="s">
        <v>19</v>
      </c>
      <c r="T8" s="6"/>
      <c r="U8" s="11" t="s">
        <v>19</v>
      </c>
      <c r="V8" s="11" t="s">
        <v>141</v>
      </c>
      <c r="W8" s="13" t="s">
        <v>142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88</v>
      </c>
      <c r="AG8" t="s">
        <v>75</v>
      </c>
      <c r="AH8" t="s">
        <v>19</v>
      </c>
    </row>
    <row r="9" ht="14.25" customHeight="1" spans="1:34">
      <c r="A9" s="4" t="s">
        <v>145</v>
      </c>
      <c r="B9" s="4" t="s">
        <v>146</v>
      </c>
      <c r="C9" s="4" t="s">
        <v>74</v>
      </c>
      <c r="D9" s="4" t="s">
        <v>75</v>
      </c>
      <c r="E9" s="4" t="s">
        <v>76</v>
      </c>
      <c r="F9" s="4" t="s">
        <v>75</v>
      </c>
      <c r="G9" s="4" t="s">
        <v>137</v>
      </c>
      <c r="H9" s="6" t="s">
        <v>138</v>
      </c>
      <c r="I9" s="6" t="s">
        <v>79</v>
      </c>
      <c r="J9" s="6" t="s">
        <v>2</v>
      </c>
      <c r="K9" s="6" t="s">
        <v>147</v>
      </c>
      <c r="L9" s="6">
        <v>3</v>
      </c>
      <c r="M9" s="6">
        <v>1</v>
      </c>
      <c r="N9" s="6" t="s">
        <v>123</v>
      </c>
      <c r="O9" s="6" t="s">
        <v>123</v>
      </c>
      <c r="P9" s="6" t="s">
        <v>140</v>
      </c>
      <c r="Q9" s="6"/>
      <c r="R9" s="11" t="s">
        <v>148</v>
      </c>
      <c r="S9" s="13" t="s">
        <v>19</v>
      </c>
      <c r="T9" s="6"/>
      <c r="U9" s="11" t="s">
        <v>19</v>
      </c>
      <c r="V9" s="11" t="s">
        <v>148</v>
      </c>
      <c r="W9" s="13" t="s">
        <v>149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88</v>
      </c>
      <c r="AG9" t="s">
        <v>75</v>
      </c>
      <c r="AH9" t="s">
        <v>19</v>
      </c>
    </row>
    <row r="10" ht="14.25" customHeight="1" spans="1:34">
      <c r="A10" s="4" t="s">
        <v>152</v>
      </c>
      <c r="B10" s="4" t="s">
        <v>153</v>
      </c>
      <c r="C10" s="4" t="s">
        <v>74</v>
      </c>
      <c r="D10" s="4" t="s">
        <v>75</v>
      </c>
      <c r="E10" s="4" t="s">
        <v>76</v>
      </c>
      <c r="F10" s="4" t="s">
        <v>75</v>
      </c>
      <c r="G10" s="4" t="s">
        <v>154</v>
      </c>
      <c r="H10" s="6" t="s">
        <v>155</v>
      </c>
      <c r="I10" s="6" t="s">
        <v>79</v>
      </c>
      <c r="J10" s="6" t="s">
        <v>2</v>
      </c>
      <c r="K10" s="6" t="s">
        <v>156</v>
      </c>
      <c r="L10" s="6">
        <v>1</v>
      </c>
      <c r="M10" s="6">
        <v>5</v>
      </c>
      <c r="N10" s="6" t="s">
        <v>94</v>
      </c>
      <c r="O10" s="6" t="s">
        <v>94</v>
      </c>
      <c r="P10" s="6" t="s">
        <v>157</v>
      </c>
      <c r="Q10" s="6"/>
      <c r="R10" s="11" t="s">
        <v>158</v>
      </c>
      <c r="S10" s="13" t="s">
        <v>19</v>
      </c>
      <c r="T10" s="6"/>
      <c r="U10" s="11" t="s">
        <v>19</v>
      </c>
      <c r="V10" s="11" t="s">
        <v>158</v>
      </c>
      <c r="W10" s="13" t="s">
        <v>159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88</v>
      </c>
      <c r="AG10" t="s">
        <v>75</v>
      </c>
      <c r="AH10" t="s">
        <v>19</v>
      </c>
    </row>
    <row r="11" ht="14.25" customHeight="1" spans="1:34">
      <c r="A11" s="4" t="s">
        <v>162</v>
      </c>
      <c r="B11" s="4" t="s">
        <v>163</v>
      </c>
      <c r="C11" s="4" t="s">
        <v>74</v>
      </c>
      <c r="D11" s="4" t="s">
        <v>75</v>
      </c>
      <c r="E11" s="4" t="s">
        <v>76</v>
      </c>
      <c r="F11" s="4" t="s">
        <v>75</v>
      </c>
      <c r="G11" s="4" t="s">
        <v>164</v>
      </c>
      <c r="H11" s="6" t="s">
        <v>165</v>
      </c>
      <c r="I11" s="6" t="s">
        <v>79</v>
      </c>
      <c r="J11" s="6" t="s">
        <v>2</v>
      </c>
      <c r="K11" s="6" t="s">
        <v>166</v>
      </c>
      <c r="L11" s="6">
        <v>1</v>
      </c>
      <c r="M11" s="6">
        <v>4</v>
      </c>
      <c r="N11" s="6" t="s">
        <v>83</v>
      </c>
      <c r="O11" s="6" t="s">
        <v>103</v>
      </c>
      <c r="P11" s="6" t="s">
        <v>167</v>
      </c>
      <c r="Q11" s="6"/>
      <c r="R11" s="11" t="s">
        <v>168</v>
      </c>
      <c r="S11" s="13" t="s">
        <v>19</v>
      </c>
      <c r="T11" s="6"/>
      <c r="U11" s="11" t="s">
        <v>19</v>
      </c>
      <c r="V11" s="11" t="s">
        <v>168</v>
      </c>
      <c r="W11" s="13" t="s">
        <v>169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88</v>
      </c>
      <c r="AG11" t="s">
        <v>75</v>
      </c>
      <c r="AH11" t="s">
        <v>19</v>
      </c>
    </row>
    <row r="12" ht="14.25" customHeight="1" spans="1:34">
      <c r="A12" s="4" t="s">
        <v>172</v>
      </c>
      <c r="B12" s="4" t="s">
        <v>173</v>
      </c>
      <c r="C12" s="4" t="s">
        <v>74</v>
      </c>
      <c r="D12" s="4" t="s">
        <v>75</v>
      </c>
      <c r="E12" s="4" t="s">
        <v>76</v>
      </c>
      <c r="F12" s="4" t="s">
        <v>75</v>
      </c>
      <c r="G12" s="4" t="s">
        <v>91</v>
      </c>
      <c r="H12" s="6" t="s">
        <v>92</v>
      </c>
      <c r="I12" s="6" t="s">
        <v>79</v>
      </c>
      <c r="J12" s="6" t="s">
        <v>2</v>
      </c>
      <c r="K12" s="6" t="s">
        <v>174</v>
      </c>
      <c r="L12" s="6">
        <v>3</v>
      </c>
      <c r="M12" s="6">
        <v>3</v>
      </c>
      <c r="N12" s="6" t="s">
        <v>94</v>
      </c>
      <c r="O12" s="6" t="s">
        <v>123</v>
      </c>
      <c r="P12" s="6" t="s">
        <v>167</v>
      </c>
      <c r="Q12" s="6"/>
      <c r="R12" s="11" t="s">
        <v>175</v>
      </c>
      <c r="S12" s="13" t="s">
        <v>19</v>
      </c>
      <c r="T12" s="6"/>
      <c r="U12" s="11" t="s">
        <v>19</v>
      </c>
      <c r="V12" s="11" t="s">
        <v>175</v>
      </c>
      <c r="W12" s="13" t="s">
        <v>176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88</v>
      </c>
      <c r="AG12" t="s">
        <v>75</v>
      </c>
      <c r="AH12" t="s">
        <v>19</v>
      </c>
    </row>
    <row r="13" ht="14.25" customHeight="1" spans="1:34">
      <c r="A13" s="4" t="s">
        <v>179</v>
      </c>
      <c r="B13" s="4" t="s">
        <v>180</v>
      </c>
      <c r="C13" s="4" t="s">
        <v>74</v>
      </c>
      <c r="D13" s="4" t="s">
        <v>75</v>
      </c>
      <c r="E13" s="4" t="s">
        <v>76</v>
      </c>
      <c r="F13" s="4" t="s">
        <v>75</v>
      </c>
      <c r="G13" s="4" t="s">
        <v>181</v>
      </c>
      <c r="H13" s="6" t="s">
        <v>182</v>
      </c>
      <c r="I13" s="6" t="s">
        <v>79</v>
      </c>
      <c r="J13" s="6" t="s">
        <v>2</v>
      </c>
      <c r="K13" s="6" t="s">
        <v>183</v>
      </c>
      <c r="L13" s="6">
        <v>1</v>
      </c>
      <c r="M13" s="6">
        <v>3</v>
      </c>
      <c r="N13" s="6" t="s">
        <v>184</v>
      </c>
      <c r="O13" s="6" t="s">
        <v>123</v>
      </c>
      <c r="P13" s="6" t="s">
        <v>167</v>
      </c>
      <c r="Q13" s="6"/>
      <c r="R13" s="11" t="s">
        <v>185</v>
      </c>
      <c r="S13" s="13" t="s">
        <v>19</v>
      </c>
      <c r="T13" s="6"/>
      <c r="U13" s="11" t="s">
        <v>19</v>
      </c>
      <c r="V13" s="11" t="s">
        <v>185</v>
      </c>
      <c r="W13" s="13" t="s">
        <v>186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88</v>
      </c>
      <c r="AG13" t="s">
        <v>75</v>
      </c>
      <c r="AH13" t="s">
        <v>19</v>
      </c>
    </row>
    <row r="14" ht="14.25" customHeight="1" spans="1:34">
      <c r="A14" s="4" t="s">
        <v>189</v>
      </c>
      <c r="B14" s="4" t="s">
        <v>190</v>
      </c>
      <c r="C14" s="4" t="s">
        <v>74</v>
      </c>
      <c r="D14" s="4" t="s">
        <v>75</v>
      </c>
      <c r="E14" s="4" t="s">
        <v>76</v>
      </c>
      <c r="F14" s="4" t="s">
        <v>75</v>
      </c>
      <c r="G14" s="4" t="s">
        <v>191</v>
      </c>
      <c r="H14" s="6" t="s">
        <v>192</v>
      </c>
      <c r="I14" s="6" t="s">
        <v>79</v>
      </c>
      <c r="J14" s="6" t="s">
        <v>2</v>
      </c>
      <c r="K14" s="6" t="s">
        <v>193</v>
      </c>
      <c r="L14" s="6">
        <v>1</v>
      </c>
      <c r="M14" s="6">
        <v>1</v>
      </c>
      <c r="N14" s="6" t="s">
        <v>157</v>
      </c>
      <c r="O14" s="6" t="s">
        <v>157</v>
      </c>
      <c r="P14" s="6" t="s">
        <v>167</v>
      </c>
      <c r="Q14" s="6"/>
      <c r="R14" s="11" t="s">
        <v>194</v>
      </c>
      <c r="S14" s="13" t="s">
        <v>19</v>
      </c>
      <c r="T14" s="6"/>
      <c r="U14" s="11" t="s">
        <v>19</v>
      </c>
      <c r="V14" s="11" t="s">
        <v>194</v>
      </c>
      <c r="W14" s="13" t="s">
        <v>195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196</v>
      </c>
      <c r="AD14" t="s">
        <v>6</v>
      </c>
      <c r="AE14" t="s">
        <v>197</v>
      </c>
      <c r="AF14" t="s">
        <v>88</v>
      </c>
      <c r="AG14" t="s">
        <v>75</v>
      </c>
      <c r="AH14" t="s">
        <v>19</v>
      </c>
    </row>
    <row r="15" customHeight="1" spans="1:32">
      <c r="A15" s="9" t="s">
        <v>198</v>
      </c>
      <c r="B15" s="9"/>
      <c r="C15" s="9" t="s">
        <v>199</v>
      </c>
      <c r="D15" s="9"/>
      <c r="E15" s="9"/>
      <c r="F15" s="9"/>
      <c r="G15" s="9" t="s">
        <v>199</v>
      </c>
      <c r="H15" s="9" t="s">
        <v>199</v>
      </c>
      <c r="I15" s="9" t="s">
        <v>199</v>
      </c>
      <c r="J15" s="9" t="s">
        <v>199</v>
      </c>
      <c r="K15" s="9" t="s">
        <v>199</v>
      </c>
      <c r="L15" s="9" t="s">
        <v>199</v>
      </c>
      <c r="M15" s="9" t="s">
        <v>199</v>
      </c>
      <c r="N15" s="9" t="s">
        <v>199</v>
      </c>
      <c r="O15" s="9" t="s">
        <v>199</v>
      </c>
      <c r="P15" s="9" t="s">
        <v>199</v>
      </c>
      <c r="Q15" s="9"/>
      <c r="R15" s="12" t="s">
        <v>20</v>
      </c>
      <c r="S15" s="12" t="s">
        <v>21</v>
      </c>
      <c r="T15" s="9" t="s">
        <v>199</v>
      </c>
      <c r="U15" s="12"/>
      <c r="V15" s="12" t="s">
        <v>200</v>
      </c>
      <c r="W15" s="12" t="s">
        <v>22</v>
      </c>
      <c r="X15" s="12"/>
      <c r="Y15" s="12"/>
      <c r="Z15" s="12"/>
      <c r="AA15" s="9"/>
      <c r="AB15" s="12"/>
      <c r="AC15" s="9"/>
      <c r="AD15" s="9" t="s">
        <v>199</v>
      </c>
      <c r="AE15" s="9"/>
      <c r="AF1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201</v>
      </c>
      <c r="B1" s="3" t="s">
        <v>202</v>
      </c>
      <c r="C1" s="3" t="s">
        <v>50</v>
      </c>
      <c r="D1" s="3" t="s">
        <v>51</v>
      </c>
      <c r="E1" s="3" t="s">
        <v>46</v>
      </c>
      <c r="F1" s="3" t="s">
        <v>47</v>
      </c>
      <c r="G1" s="3" t="s">
        <v>203</v>
      </c>
      <c r="H1" s="3" t="s">
        <v>204</v>
      </c>
      <c r="I1" s="3" t="s">
        <v>13</v>
      </c>
      <c r="J1" s="3" t="s">
        <v>17</v>
      </c>
      <c r="K1" s="3" t="s">
        <v>18</v>
      </c>
      <c r="L1" s="10" t="s">
        <v>205</v>
      </c>
      <c r="M1" s="3" t="s">
        <v>206</v>
      </c>
      <c r="N1" s="3" t="s">
        <v>207</v>
      </c>
    </row>
    <row r="2" ht="14.25" customHeight="1" spans="1:256">
      <c r="A2" s="4" t="s">
        <v>208</v>
      </c>
      <c r="B2" s="6" t="s">
        <v>209</v>
      </c>
      <c r="C2" s="6" t="s">
        <v>210</v>
      </c>
      <c r="D2" s="6" t="s">
        <v>2</v>
      </c>
      <c r="E2" s="6" t="s">
        <v>76</v>
      </c>
      <c r="F2" s="6" t="s">
        <v>75</v>
      </c>
      <c r="G2" s="6" t="s">
        <v>211</v>
      </c>
      <c r="H2" s="6" t="s">
        <v>212</v>
      </c>
      <c r="I2" s="11" t="s">
        <v>23</v>
      </c>
      <c r="J2" s="11" t="s">
        <v>19</v>
      </c>
      <c r="K2" s="11" t="s">
        <v>23</v>
      </c>
      <c r="L2" s="6" t="s">
        <v>213</v>
      </c>
      <c r="M2" s="6" t="s">
        <v>214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9" t="s">
        <v>198</v>
      </c>
      <c r="B3" s="9" t="s">
        <v>199</v>
      </c>
      <c r="C3" s="9" t="s">
        <v>199</v>
      </c>
      <c r="D3" s="9" t="s">
        <v>199</v>
      </c>
      <c r="E3" s="9"/>
      <c r="F3" s="9"/>
      <c r="G3" s="9" t="s">
        <v>199</v>
      </c>
      <c r="H3" s="9" t="s">
        <v>199</v>
      </c>
      <c r="I3" s="12" t="s">
        <v>23</v>
      </c>
      <c r="J3" s="12"/>
      <c r="K3" s="12"/>
      <c r="L3" s="9"/>
      <c r="M3" s="9" t="s">
        <v>199</v>
      </c>
      <c r="N3" t="s">
        <v>199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43</v>
      </c>
      <c r="B1" s="3" t="s">
        <v>44</v>
      </c>
      <c r="C1" s="3" t="s">
        <v>55</v>
      </c>
      <c r="D1" s="3" t="s">
        <v>56</v>
      </c>
      <c r="E1" s="3" t="s">
        <v>57</v>
      </c>
      <c r="F1" s="3" t="s">
        <v>215</v>
      </c>
      <c r="G1" s="3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"/>
  <sheetViews>
    <sheetView tabSelected="1" workbookViewId="0">
      <selection activeCell="F24" sqref="F24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43</v>
      </c>
      <c r="B1" s="3" t="s">
        <v>18</v>
      </c>
      <c r="K1" t="s">
        <v>216</v>
      </c>
    </row>
    <row r="2" ht="14.25" customHeight="1" spans="1:11">
      <c r="A2" s="43" t="s">
        <v>72</v>
      </c>
      <c r="B2" s="5">
        <v>768</v>
      </c>
      <c r="C2" t="str">
        <f>VLOOKUP(A2,HOP!A:H,8,0)</f>
        <v>768.00</v>
      </c>
      <c r="D2" t="str">
        <f>VLOOKUP(A2,HOP!A:B,2,0)</f>
        <v>1970347</v>
      </c>
      <c r="E2">
        <f>B2-C2</f>
        <v>0</v>
      </c>
      <c r="K2" t="str">
        <f>$K$1&amp;D2</f>
        <v>,1970347</v>
      </c>
    </row>
    <row r="3" ht="14.25" customHeight="1" spans="1:11">
      <c r="A3" s="4" t="s">
        <v>89</v>
      </c>
      <c r="B3" s="5">
        <v>514</v>
      </c>
      <c r="C3" t="str">
        <f>VLOOKUP(A3,HOP!A:H,8,0)</f>
        <v>514.00</v>
      </c>
      <c r="D3" t="str">
        <f>VLOOKUP(A3,HOP!A:B,2,0)</f>
        <v>1986670</v>
      </c>
      <c r="E3">
        <f t="shared" ref="E3:E15" si="0">B3-C3</f>
        <v>0</v>
      </c>
      <c r="K3" t="str">
        <f t="shared" ref="K3:K15" si="1">$K$1&amp;D3</f>
        <v>,1986670</v>
      </c>
    </row>
    <row r="4" ht="14.25" customHeight="1" spans="1:11">
      <c r="A4" s="4" t="s">
        <v>99</v>
      </c>
      <c r="B4" s="5">
        <v>998</v>
      </c>
      <c r="C4" t="str">
        <f>VLOOKUP(A4,HOP!A:H,8,0)</f>
        <v>998.00</v>
      </c>
      <c r="D4" t="str">
        <f>VLOOKUP(A4,HOP!A:B,2,0)</f>
        <v>1985434</v>
      </c>
      <c r="E4">
        <f t="shared" si="0"/>
        <v>0</v>
      </c>
      <c r="K4" t="str">
        <f t="shared" si="1"/>
        <v>,1985434</v>
      </c>
    </row>
    <row r="5" ht="14.25" customHeight="1" spans="1:11">
      <c r="A5" s="4" t="s">
        <v>107</v>
      </c>
      <c r="B5" s="5">
        <v>5160</v>
      </c>
      <c r="C5" t="str">
        <f>VLOOKUP(A5,HOP!A:H,8,0)</f>
        <v>5160.00</v>
      </c>
      <c r="D5" t="str">
        <f>VLOOKUP(A5,HOP!A:B,2,0)</f>
        <v>1987468</v>
      </c>
      <c r="E5">
        <f t="shared" si="0"/>
        <v>0</v>
      </c>
      <c r="K5" t="str">
        <f t="shared" si="1"/>
        <v>,1987468</v>
      </c>
    </row>
    <row r="6" ht="14.25" customHeight="1" spans="1:11">
      <c r="A6" s="4" t="s">
        <v>118</v>
      </c>
      <c r="B6" s="5">
        <v>241</v>
      </c>
      <c r="C6" t="str">
        <f>VLOOKUP(A6,HOP!A:H,8,0)</f>
        <v>241.00</v>
      </c>
      <c r="D6" t="str">
        <f>VLOOKUP(A6,HOP!A:B,2,0)</f>
        <v>1990282</v>
      </c>
      <c r="E6">
        <f t="shared" si="0"/>
        <v>0</v>
      </c>
      <c r="K6" t="str">
        <f t="shared" si="1"/>
        <v>,1990282</v>
      </c>
    </row>
    <row r="7" ht="14.25" hidden="1" customHeight="1" spans="1:11">
      <c r="A7" s="43" t="s">
        <v>128</v>
      </c>
      <c r="B7" s="5">
        <v>0</v>
      </c>
      <c r="C7">
        <v>0</v>
      </c>
      <c r="D7">
        <v>1991880</v>
      </c>
      <c r="E7">
        <f t="shared" si="0"/>
        <v>0</v>
      </c>
      <c r="K7" t="str">
        <f t="shared" si="1"/>
        <v>,1991880</v>
      </c>
    </row>
    <row r="8" ht="14.25" customHeight="1" spans="1:11">
      <c r="A8" s="4" t="s">
        <v>135</v>
      </c>
      <c r="B8" s="5">
        <v>1422</v>
      </c>
      <c r="C8" t="str">
        <f>VLOOKUP(A8,HOP!A:H,8,0)</f>
        <v>1422.00</v>
      </c>
      <c r="D8" t="str">
        <f>VLOOKUP(A8,HOP!A:B,2,0)</f>
        <v>1991160</v>
      </c>
      <c r="E8">
        <f t="shared" si="0"/>
        <v>0</v>
      </c>
      <c r="K8" t="str">
        <f t="shared" si="1"/>
        <v>,1991160</v>
      </c>
    </row>
    <row r="9" ht="14.25" customHeight="1" spans="1:11">
      <c r="A9" s="4" t="s">
        <v>145</v>
      </c>
      <c r="B9" s="5">
        <v>2133</v>
      </c>
      <c r="C9" t="str">
        <f>VLOOKUP(A9,HOP!A:H,8,0)</f>
        <v>2133.00</v>
      </c>
      <c r="D9" t="str">
        <f>VLOOKUP(A9,HOP!A:B,2,0)</f>
        <v>1991215</v>
      </c>
      <c r="E9">
        <f t="shared" si="0"/>
        <v>0</v>
      </c>
      <c r="K9" t="str">
        <f t="shared" si="1"/>
        <v>,1991215</v>
      </c>
    </row>
    <row r="10" ht="14.25" customHeight="1" spans="1:11">
      <c r="A10" s="4" t="s">
        <v>152</v>
      </c>
      <c r="B10" s="5">
        <v>920</v>
      </c>
      <c r="C10" t="str">
        <f>VLOOKUP(A10,HOP!A:H,8,0)</f>
        <v>920.00</v>
      </c>
      <c r="D10" t="str">
        <f>VLOOKUP(A10,HOP!A:B,2,0)</f>
        <v>1988224</v>
      </c>
      <c r="E10">
        <f t="shared" si="0"/>
        <v>0</v>
      </c>
      <c r="K10" t="str">
        <f t="shared" si="1"/>
        <v>,1988224</v>
      </c>
    </row>
    <row r="11" ht="14.25" customHeight="1" spans="1:11">
      <c r="A11" s="4" t="s">
        <v>162</v>
      </c>
      <c r="B11" s="5">
        <v>1240</v>
      </c>
      <c r="C11" t="str">
        <f>VLOOKUP(A11,HOP!A:H,8,0)</f>
        <v>1240.00</v>
      </c>
      <c r="D11" t="str">
        <f>VLOOKUP(A11,HOP!A:B,2,0)</f>
        <v>1989419</v>
      </c>
      <c r="E11">
        <f t="shared" si="0"/>
        <v>0</v>
      </c>
      <c r="K11" t="str">
        <f t="shared" si="1"/>
        <v>,1989419</v>
      </c>
    </row>
    <row r="12" ht="14.25" customHeight="1" spans="1:11">
      <c r="A12" s="4" t="s">
        <v>172</v>
      </c>
      <c r="B12" s="5">
        <v>5436</v>
      </c>
      <c r="C12" t="str">
        <f>VLOOKUP(A12,HOP!A:H,8,0)</f>
        <v>5436.00</v>
      </c>
      <c r="D12" t="str">
        <f>VLOOKUP(A12,HOP!A:B,2,0)</f>
        <v>1988297</v>
      </c>
      <c r="E12">
        <f t="shared" si="0"/>
        <v>0</v>
      </c>
      <c r="K12" t="str">
        <f t="shared" si="1"/>
        <v>,1988297</v>
      </c>
    </row>
    <row r="13" ht="14.25" customHeight="1" spans="1:11">
      <c r="A13" s="4" t="s">
        <v>179</v>
      </c>
      <c r="B13" s="5">
        <v>690</v>
      </c>
      <c r="C13" t="str">
        <f>VLOOKUP(A13,HOP!A:H,8,0)</f>
        <v>690.00</v>
      </c>
      <c r="D13" t="str">
        <f>VLOOKUP(A13,HOP!A:B,2,0)</f>
        <v>1977890</v>
      </c>
      <c r="E13">
        <f t="shared" si="0"/>
        <v>0</v>
      </c>
      <c r="K13" t="str">
        <f t="shared" si="1"/>
        <v>,1977890</v>
      </c>
    </row>
    <row r="14" ht="14.25" customHeight="1" spans="1:11">
      <c r="A14" s="4" t="s">
        <v>189</v>
      </c>
      <c r="B14" s="5">
        <v>458</v>
      </c>
      <c r="C14" t="str">
        <f>VLOOKUP(A14,HOP!A:H,8,0)</f>
        <v>458.00</v>
      </c>
      <c r="D14" t="str">
        <f>VLOOKUP(A14,HOP!A:B,2,0)</f>
        <v>1994689</v>
      </c>
      <c r="E14">
        <f t="shared" si="0"/>
        <v>0</v>
      </c>
      <c r="K14" t="str">
        <f t="shared" si="1"/>
        <v>,1994689</v>
      </c>
    </row>
    <row r="15" spans="1:11">
      <c r="A15" s="44" t="s">
        <v>209</v>
      </c>
      <c r="B15" s="7">
        <v>12.26</v>
      </c>
      <c r="C15" t="e">
        <f>VLOOKUP(A15,HOP!A:H,8,0)</f>
        <v>#N/A</v>
      </c>
      <c r="D15">
        <v>1909521</v>
      </c>
      <c r="E15" t="e">
        <f t="shared" si="0"/>
        <v>#N/A</v>
      </c>
      <c r="F15" s="8" t="s">
        <v>217</v>
      </c>
      <c r="K15" t="str">
        <f t="shared" si="1"/>
        <v>,1909521</v>
      </c>
    </row>
    <row r="17" spans="2:2">
      <c r="B17">
        <f>SUM(B2:B16)</f>
        <v>19992.26</v>
      </c>
    </row>
    <row r="19" spans="1:1">
      <c r="A19" t="s">
        <v>218</v>
      </c>
    </row>
    <row r="20" spans="1:1">
      <c r="A20" s="8" t="s">
        <v>219</v>
      </c>
    </row>
  </sheetData>
  <autoFilter ref="A1:AF15">
    <filterColumn colId="1">
      <filters>
        <filter val="241.00"/>
        <filter val="458.00"/>
        <filter val="514.00"/>
        <filter val="690.00"/>
        <filter val="768.00"/>
        <filter val="920.00"/>
        <filter val="998.00"/>
        <filter val="2,133.00"/>
        <filter val="5,160.00"/>
        <filter val="1,240.00"/>
        <filter val="1,422.00"/>
        <filter val="5,436.00"/>
        <filter val="12.2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27" sqref="B27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220</v>
      </c>
      <c r="B1" s="2" t="s">
        <v>221</v>
      </c>
      <c r="C1" s="2" t="s">
        <v>49</v>
      </c>
      <c r="D1" s="2" t="s">
        <v>222</v>
      </c>
      <c r="E1" s="2" t="s">
        <v>56</v>
      </c>
      <c r="F1" s="2" t="s">
        <v>223</v>
      </c>
      <c r="G1" s="2" t="s">
        <v>66</v>
      </c>
      <c r="H1" s="2" t="s">
        <v>224</v>
      </c>
      <c r="I1" s="2" t="s">
        <v>225</v>
      </c>
      <c r="J1" s="2" t="s">
        <v>226</v>
      </c>
      <c r="K1" s="2" t="s">
        <v>55</v>
      </c>
    </row>
    <row r="2" s="1" customFormat="1" ht="20" customHeight="1" spans="1:11">
      <c r="A2" s="2" t="s">
        <v>189</v>
      </c>
      <c r="B2" s="2" t="s">
        <v>190</v>
      </c>
      <c r="C2" s="2" t="s">
        <v>192</v>
      </c>
      <c r="D2" s="2" t="s">
        <v>227</v>
      </c>
      <c r="E2" s="2" t="s">
        <v>157</v>
      </c>
      <c r="F2" s="2" t="s">
        <v>167</v>
      </c>
      <c r="G2" s="2" t="s">
        <v>228</v>
      </c>
      <c r="H2" s="2" t="s">
        <v>229</v>
      </c>
      <c r="I2" s="2" t="s">
        <v>230</v>
      </c>
      <c r="J2" s="2" t="s">
        <v>231</v>
      </c>
      <c r="K2" s="2" t="s">
        <v>232</v>
      </c>
    </row>
    <row r="3" s="1" customFormat="1" ht="20" customHeight="1" spans="1:11">
      <c r="A3" s="2" t="s">
        <v>145</v>
      </c>
      <c r="B3" s="2" t="s">
        <v>146</v>
      </c>
      <c r="C3" s="2" t="s">
        <v>138</v>
      </c>
      <c r="D3" s="2" t="s">
        <v>233</v>
      </c>
      <c r="E3" s="2" t="s">
        <v>123</v>
      </c>
      <c r="F3" s="2" t="s">
        <v>140</v>
      </c>
      <c r="G3" s="2" t="s">
        <v>228</v>
      </c>
      <c r="H3" s="2" t="s">
        <v>234</v>
      </c>
      <c r="I3" s="2" t="s">
        <v>235</v>
      </c>
      <c r="J3" s="2" t="s">
        <v>236</v>
      </c>
      <c r="K3" s="2" t="s">
        <v>237</v>
      </c>
    </row>
    <row r="4" s="1" customFormat="1" ht="20" customHeight="1" spans="1:11">
      <c r="A4" s="2" t="s">
        <v>135</v>
      </c>
      <c r="B4" s="2" t="s">
        <v>136</v>
      </c>
      <c r="C4" s="2" t="s">
        <v>138</v>
      </c>
      <c r="D4" s="2" t="s">
        <v>238</v>
      </c>
      <c r="E4" s="2" t="s">
        <v>123</v>
      </c>
      <c r="F4" s="2" t="s">
        <v>140</v>
      </c>
      <c r="G4" s="2" t="s">
        <v>228</v>
      </c>
      <c r="H4" s="2" t="s">
        <v>239</v>
      </c>
      <c r="I4" s="2" t="s">
        <v>240</v>
      </c>
      <c r="J4" s="2" t="s">
        <v>236</v>
      </c>
      <c r="K4" s="2" t="s">
        <v>241</v>
      </c>
    </row>
    <row r="5" s="1" customFormat="1" ht="20" customHeight="1" spans="1:11">
      <c r="A5" s="2" t="s">
        <v>242</v>
      </c>
      <c r="B5" s="2" t="s">
        <v>243</v>
      </c>
      <c r="C5" s="2" t="s">
        <v>244</v>
      </c>
      <c r="D5" s="2" t="s">
        <v>245</v>
      </c>
      <c r="E5" s="2" t="s">
        <v>131</v>
      </c>
      <c r="F5" s="2" t="s">
        <v>132</v>
      </c>
      <c r="G5" s="2" t="s">
        <v>228</v>
      </c>
      <c r="H5" s="2" t="s">
        <v>246</v>
      </c>
      <c r="I5" s="2" t="s">
        <v>247</v>
      </c>
      <c r="J5" s="2" t="s">
        <v>248</v>
      </c>
      <c r="K5" s="2" t="s">
        <v>249</v>
      </c>
    </row>
    <row r="6" s="1" customFormat="1" ht="20" customHeight="1" spans="1:11">
      <c r="A6" s="2" t="s">
        <v>118</v>
      </c>
      <c r="B6" s="2" t="s">
        <v>119</v>
      </c>
      <c r="C6" s="2" t="s">
        <v>121</v>
      </c>
      <c r="D6" s="2" t="s">
        <v>250</v>
      </c>
      <c r="E6" s="2" t="s">
        <v>103</v>
      </c>
      <c r="F6" s="2" t="s">
        <v>123</v>
      </c>
      <c r="G6" s="2" t="s">
        <v>228</v>
      </c>
      <c r="H6" s="2" t="s">
        <v>251</v>
      </c>
      <c r="I6" s="2" t="s">
        <v>122</v>
      </c>
      <c r="J6" s="2" t="s">
        <v>252</v>
      </c>
      <c r="K6" s="2" t="s">
        <v>253</v>
      </c>
    </row>
    <row r="7" s="1" customFormat="1" ht="20" customHeight="1" spans="1:11">
      <c r="A7" s="2" t="s">
        <v>162</v>
      </c>
      <c r="B7" s="2" t="s">
        <v>163</v>
      </c>
      <c r="C7" s="2" t="s">
        <v>165</v>
      </c>
      <c r="D7" s="2" t="s">
        <v>254</v>
      </c>
      <c r="E7" s="2" t="s">
        <v>103</v>
      </c>
      <c r="F7" s="2" t="s">
        <v>167</v>
      </c>
      <c r="G7" s="2" t="s">
        <v>228</v>
      </c>
      <c r="H7" s="2" t="s">
        <v>255</v>
      </c>
      <c r="I7" s="2" t="s">
        <v>166</v>
      </c>
      <c r="J7" s="2" t="s">
        <v>256</v>
      </c>
      <c r="K7" s="2" t="s">
        <v>257</v>
      </c>
    </row>
    <row r="8" s="1" customFormat="1" ht="20" customHeight="1" spans="1:11">
      <c r="A8" s="2" t="s">
        <v>172</v>
      </c>
      <c r="B8" s="2" t="s">
        <v>173</v>
      </c>
      <c r="C8" s="2" t="s">
        <v>92</v>
      </c>
      <c r="D8" s="2" t="s">
        <v>258</v>
      </c>
      <c r="E8" s="2" t="s">
        <v>123</v>
      </c>
      <c r="F8" s="2" t="s">
        <v>167</v>
      </c>
      <c r="G8" s="2" t="s">
        <v>228</v>
      </c>
      <c r="H8" s="2" t="s">
        <v>259</v>
      </c>
      <c r="I8" s="2" t="s">
        <v>260</v>
      </c>
      <c r="J8" s="2" t="s">
        <v>261</v>
      </c>
      <c r="K8" s="2" t="s">
        <v>262</v>
      </c>
    </row>
    <row r="9" s="1" customFormat="1" ht="20" customHeight="1" spans="1:11">
      <c r="A9" s="2" t="s">
        <v>152</v>
      </c>
      <c r="B9" s="2" t="s">
        <v>153</v>
      </c>
      <c r="C9" s="2" t="s">
        <v>155</v>
      </c>
      <c r="D9" s="2" t="s">
        <v>263</v>
      </c>
      <c r="E9" s="2" t="s">
        <v>94</v>
      </c>
      <c r="F9" s="2" t="s">
        <v>157</v>
      </c>
      <c r="G9" s="2" t="s">
        <v>228</v>
      </c>
      <c r="H9" s="2" t="s">
        <v>264</v>
      </c>
      <c r="I9" s="2" t="s">
        <v>156</v>
      </c>
      <c r="J9" s="2" t="s">
        <v>265</v>
      </c>
      <c r="K9" s="2" t="s">
        <v>266</v>
      </c>
    </row>
    <row r="10" s="1" customFormat="1" ht="20" customHeight="1" spans="1:11">
      <c r="A10" s="2" t="s">
        <v>107</v>
      </c>
      <c r="B10" s="2" t="s">
        <v>108</v>
      </c>
      <c r="C10" s="2" t="s">
        <v>110</v>
      </c>
      <c r="D10" s="2" t="s">
        <v>267</v>
      </c>
      <c r="E10" s="2" t="s">
        <v>113</v>
      </c>
      <c r="F10" s="2" t="s">
        <v>103</v>
      </c>
      <c r="G10" s="2" t="s">
        <v>228</v>
      </c>
      <c r="H10" s="2" t="s">
        <v>268</v>
      </c>
      <c r="I10" s="2" t="s">
        <v>111</v>
      </c>
      <c r="J10" s="2" t="s">
        <v>269</v>
      </c>
      <c r="K10" s="2" t="s">
        <v>270</v>
      </c>
    </row>
    <row r="11" s="1" customFormat="1" ht="20" customHeight="1" spans="1:11">
      <c r="A11" s="2" t="s">
        <v>89</v>
      </c>
      <c r="B11" s="2" t="s">
        <v>90</v>
      </c>
      <c r="C11" s="2" t="s">
        <v>92</v>
      </c>
      <c r="D11" s="2" t="s">
        <v>271</v>
      </c>
      <c r="E11" s="2" t="s">
        <v>94</v>
      </c>
      <c r="F11" s="2" t="s">
        <v>83</v>
      </c>
      <c r="G11" s="2" t="s">
        <v>228</v>
      </c>
      <c r="H11" s="2" t="s">
        <v>272</v>
      </c>
      <c r="I11" s="2" t="s">
        <v>273</v>
      </c>
      <c r="J11" s="2" t="s">
        <v>274</v>
      </c>
      <c r="K11" s="2" t="s">
        <v>275</v>
      </c>
    </row>
    <row r="12" s="1" customFormat="1" ht="20" customHeight="1" spans="1:11">
      <c r="A12" s="2" t="s">
        <v>99</v>
      </c>
      <c r="B12" s="2" t="s">
        <v>100</v>
      </c>
      <c r="C12" s="2" t="s">
        <v>92</v>
      </c>
      <c r="D12" s="2" t="s">
        <v>276</v>
      </c>
      <c r="E12" s="2" t="s">
        <v>94</v>
      </c>
      <c r="F12" s="2" t="s">
        <v>103</v>
      </c>
      <c r="G12" s="2" t="s">
        <v>228</v>
      </c>
      <c r="H12" s="2" t="s">
        <v>277</v>
      </c>
      <c r="I12" s="2" t="s">
        <v>101</v>
      </c>
      <c r="J12" s="2" t="s">
        <v>278</v>
      </c>
      <c r="K12" s="2" t="s">
        <v>279</v>
      </c>
    </row>
    <row r="13" s="1" customFormat="1" ht="20" customHeight="1" spans="1:11">
      <c r="A13" s="2" t="s">
        <v>179</v>
      </c>
      <c r="B13" s="2" t="s">
        <v>180</v>
      </c>
      <c r="C13" s="2" t="s">
        <v>280</v>
      </c>
      <c r="D13" s="2" t="s">
        <v>281</v>
      </c>
      <c r="E13" s="2" t="s">
        <v>123</v>
      </c>
      <c r="F13" s="2" t="s">
        <v>167</v>
      </c>
      <c r="G13" s="2" t="s">
        <v>228</v>
      </c>
      <c r="H13" s="2" t="s">
        <v>282</v>
      </c>
      <c r="I13" s="2" t="s">
        <v>183</v>
      </c>
      <c r="J13" s="2" t="s">
        <v>283</v>
      </c>
      <c r="K13" s="2" t="s">
        <v>284</v>
      </c>
    </row>
    <row r="14" s="1" customFormat="1" ht="20" customHeight="1" spans="1:11">
      <c r="A14" s="2" t="s">
        <v>72</v>
      </c>
      <c r="B14" s="2" t="s">
        <v>73</v>
      </c>
      <c r="C14" s="2" t="s">
        <v>78</v>
      </c>
      <c r="D14" s="2" t="s">
        <v>285</v>
      </c>
      <c r="E14" s="2" t="s">
        <v>82</v>
      </c>
      <c r="F14" s="2" t="s">
        <v>83</v>
      </c>
      <c r="G14" s="2" t="s">
        <v>228</v>
      </c>
      <c r="H14" s="2" t="s">
        <v>286</v>
      </c>
      <c r="I14" s="2" t="s">
        <v>80</v>
      </c>
      <c r="J14" s="2" t="s">
        <v>287</v>
      </c>
      <c r="K14" s="2" t="s">
        <v>288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2021-03-02T07:53:12Z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