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对账!$A$1:$AI$8</definedName>
  </definedNames>
  <calcPr calcId="144525"/>
</workbook>
</file>

<file path=xl/sharedStrings.xml><?xml version="1.0" encoding="utf-8"?>
<sst xmlns="http://schemas.openxmlformats.org/spreadsheetml/2006/main" count="463" uniqueCount="197">
  <si>
    <t>去哪儿网酒店预付对账单</t>
  </si>
  <si>
    <t>供应商名称：</t>
  </si>
  <si>
    <t>趣悠游</t>
  </si>
  <si>
    <t>结算周期：</t>
  </si>
  <si>
    <t>2021-03-01至2021-03-07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</si>
  <si>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</si>
  <si>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</si>
  <si>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</si>
  <si>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</si>
  <si>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</si>
  <si>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</si>
  <si>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</si>
  <si>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</si>
  <si>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</si>
  <si>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</si>
  <si>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</si>
  <si>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</si>
  <si>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</si>
  <si>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</si>
  <si>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</si>
  <si>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¥15,789.00</t>
  </si>
  <si>
    <t>¥1,381.00</t>
  </si>
  <si>
    <t>¥14,408.00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</si>
  <si>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</si>
  <si>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</si>
  <si>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</si>
  <si>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</si>
  <si>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</si>
  <si>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</si>
  <si>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</si>
  <si>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</si>
  <si>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</si>
  <si>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</si>
  <si>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</si>
  <si>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</si>
  <si>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</si>
  <si>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</si>
  <si>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</si>
  <si>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</si>
  <si>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</si>
  <si>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</si>
  <si>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</si>
  <si>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</si>
  <si>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</si>
  <si>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</si>
  <si>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</si>
  <si>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</si>
  <si>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</si>
  <si>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</si>
  <si>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</si>
  <si>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</si>
  <si>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</si>
  <si>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</si>
  <si>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</si>
  <si>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</si>
  <si>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</si>
  <si>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</si>
  <si>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</si>
  <si>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</si>
  <si>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</si>
  <si>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</si>
  <si>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</si>
  <si>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</si>
  <si>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</si>
  <si>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</si>
  <si>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</si>
  <si>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</si>
  <si>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</si>
  <si>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</si>
  <si>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702554647180</t>
  </si>
  <si>
    <t>1991022</t>
  </si>
  <si>
    <t>酒店预付</t>
  </si>
  <si>
    <t>否</t>
  </si>
  <si>
    <t>普通</t>
  </si>
  <si>
    <t>197298407</t>
  </si>
  <si>
    <t>迈阿密万豪酒店比斯坎湾</t>
  </si>
  <si>
    <t>1626188</t>
  </si>
  <si>
    <t>YANG/YUN|ZHANG/LEI|SHU/CHENGQI|HUANG/JUNMING</t>
  </si>
  <si>
    <t>2021-02-25</t>
  </si>
  <si>
    <t>2021-03-02</t>
  </si>
  <si>
    <t>2021-03-03</t>
  </si>
  <si>
    <t>¥2,482.00</t>
  </si>
  <si>
    <t>¥186.00</t>
  </si>
  <si>
    <t>¥2,296.00</t>
  </si>
  <si>
    <t>King Room With Port of Miami view And Bay view</t>
  </si>
  <si>
    <t>WEBSITE</t>
  </si>
  <si>
    <t>702559288579</t>
  </si>
  <si>
    <t>1998439</t>
  </si>
  <si>
    <t>221843615</t>
  </si>
  <si>
    <t>澳门新濠天地 - 摩珀斯</t>
  </si>
  <si>
    <t>ZHOU/YU|ZENG/YAN</t>
  </si>
  <si>
    <t>2021-03-04</t>
  </si>
  <si>
    <t>¥3,049.00</t>
  </si>
  <si>
    <t>¥328.00</t>
  </si>
  <si>
    <t>¥2,721.00</t>
  </si>
  <si>
    <t>premier suite</t>
  </si>
  <si>
    <t>702547597858</t>
  </si>
  <si>
    <t>1985893</t>
  </si>
  <si>
    <t>221838068</t>
  </si>
  <si>
    <t>澳门凯旋门酒店</t>
  </si>
  <si>
    <t>PENG/ZHENGJUN</t>
  </si>
  <si>
    <t>2021-02-18</t>
  </si>
  <si>
    <t>2021-03-06</t>
  </si>
  <si>
    <t>¥2,216.00</t>
  </si>
  <si>
    <t>¥178.00</t>
  </si>
  <si>
    <t>¥2,038.00</t>
  </si>
  <si>
    <t>premier twin room</t>
  </si>
  <si>
    <t>702547124572</t>
  </si>
  <si>
    <t>1985885</t>
  </si>
  <si>
    <t>HONG/YUNXIA|YAN/ZHENGHUA|HU/ZHIFU</t>
  </si>
  <si>
    <t>¥6,648.00</t>
  </si>
  <si>
    <t>¥534.00</t>
  </si>
  <si>
    <t>¥6,114.00</t>
  </si>
  <si>
    <t>702530426530</t>
  </si>
  <si>
    <t>1970860</t>
  </si>
  <si>
    <t>221838998</t>
  </si>
  <si>
    <t>香港皇家太平洋酒店</t>
  </si>
  <si>
    <t>MANG/CHIUYIK</t>
  </si>
  <si>
    <t>2021-02-01</t>
  </si>
  <si>
    <t>¥660.00</t>
  </si>
  <si>
    <t>¥81.00</t>
  </si>
  <si>
    <t>¥579.00</t>
  </si>
  <si>
    <t>Premier Room</t>
  </si>
  <si>
    <t>702562448261</t>
  </si>
  <si>
    <t>2004015</t>
  </si>
  <si>
    <t>237827423</t>
  </si>
  <si>
    <t>盛泰乐酒店及会展中心</t>
  </si>
  <si>
    <t>DONG/XIAOMENG</t>
  </si>
  <si>
    <t>2021-03-05</t>
  </si>
  <si>
    <t>¥236.00</t>
  </si>
  <si>
    <t>¥24.00</t>
  </si>
  <si>
    <t>¥212.00</t>
  </si>
  <si>
    <t>Superior Room</t>
  </si>
  <si>
    <t>702563312886</t>
  </si>
  <si>
    <t>2004912</t>
  </si>
  <si>
    <t>221843591</t>
  </si>
  <si>
    <t>澳门英皇娱乐酒店</t>
  </si>
  <si>
    <t>HOU/XIAOYAN|HU/YUANJUM</t>
  </si>
  <si>
    <t>2021-03-07</t>
  </si>
  <si>
    <t>¥498.00</t>
  </si>
  <si>
    <t>¥50.00</t>
  </si>
  <si>
    <t>¥448.00</t>
  </si>
  <si>
    <t>superior twin-bed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</si>
  <si>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</si>
  <si>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</si>
  <si>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</si>
  <si>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</si>
  <si>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</si>
  <si>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</si>
  <si>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</si>
  <si>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</si>
  <si>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</si>
  <si>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</si>
  <si>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</si>
  <si>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A210309180135459</t>
  </si>
  <si>
    <r>
      <t>合计</t>
    </r>
    <r>
      <rPr>
        <sz val="10"/>
        <rFont val="Arial"/>
        <charset val="134"/>
      </rPr>
      <t>14408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</si>
  <si>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</si>
  <si>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</si>
  <si>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</si>
  <si>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</si>
  <si>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</si>
  <si>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</si>
  <si>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</si>
  <si>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HOU XIAOYAN,HU YUANJUM</t>
  </si>
  <si>
    <t>RMB</t>
  </si>
  <si>
    <t>448.00</t>
  </si>
  <si>
    <t>HOU/XIAOYAN</t>
  </si>
  <si>
    <t>13112316989</t>
  </si>
  <si>
    <t>2021/3/6 15:42:45</t>
  </si>
  <si>
    <t>乌隆他尼盛泰乐酒店及会展中心</t>
  </si>
  <si>
    <t>DONG XIAOMENG</t>
  </si>
  <si>
    <t>212.00</t>
  </si>
  <si>
    <t>198****1033</t>
  </si>
  <si>
    <t>2021/3/5 20:50:35</t>
  </si>
  <si>
    <t>ZHOU YU,ZENG YAN</t>
  </si>
  <si>
    <t>2721.00</t>
  </si>
  <si>
    <t>ZHOU/YU</t>
  </si>
  <si>
    <t>132****3666</t>
  </si>
  <si>
    <t>2021/3/2 2:24:46</t>
  </si>
  <si>
    <t>YANG YUN,ZHANG LEI,SHU CHENGQI,HUANG JUNMING</t>
  </si>
  <si>
    <t>2296.00</t>
  </si>
  <si>
    <t>YANG/YUN</t>
  </si>
  <si>
    <t>+19****79423</t>
  </si>
  <si>
    <t>2021/2/25 1:09:10</t>
  </si>
  <si>
    <t>PENG ZHENGJUN</t>
  </si>
  <si>
    <t>2038.00</t>
  </si>
  <si>
    <t>13917839945</t>
  </si>
  <si>
    <t>2021/2/18 22:32:36</t>
  </si>
  <si>
    <t>HONG YUNXIA,YAN ZHENGHUA,HU ZHIFU</t>
  </si>
  <si>
    <t>6114.00</t>
  </si>
  <si>
    <t>HONG/YUNXIA</t>
  </si>
  <si>
    <t>13761172116</t>
  </si>
  <si>
    <t>2021/2/18 22:25:49</t>
  </si>
  <si>
    <t>MANG CHIUYIK</t>
  </si>
  <si>
    <t>579.00</t>
  </si>
  <si>
    <t>157****9662</t>
  </si>
  <si>
    <t>2021/2/1 20:51:27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</si>
</sst>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25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0" borderId="12" applyNumberFormat="0" applyFont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32" fillId="35" borderId="17" applyNumberForma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7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40</v>
      </c>
      <c r="B1" s="3" t="s">
        <v>41</v>
      </c>
      <c r="C1" s="3" t="s">
        <v>24</v>
      </c>
      <c r="D1" s="3" t="s">
        <v>42</v>
      </c>
      <c r="E1" s="3" t="s">
        <v>43</v>
      </c>
      <c r="F1" s="3" t="s">
        <v>44</v>
      </c>
      <c r="G1" s="3" t="s">
        <v>45</v>
      </c>
      <c r="H1" s="3" t="s">
        <v>46</v>
      </c>
      <c r="I1" s="3" t="s">
        <v>47</v>
      </c>
      <c r="J1" s="3" t="s">
        <v>48</v>
      </c>
      <c r="K1" s="3" t="s">
        <v>49</v>
      </c>
      <c r="L1" s="3" t="s">
        <v>50</v>
      </c>
      <c r="M1" s="3" t="s">
        <v>51</v>
      </c>
      <c r="N1" s="3" t="s">
        <v>52</v>
      </c>
      <c r="O1" s="3" t="s">
        <v>53</v>
      </c>
      <c r="P1" s="3" t="s">
        <v>54</v>
      </c>
      <c r="Q1" s="3" t="s">
        <v>55</v>
      </c>
      <c r="R1" s="3" t="s">
        <v>10</v>
      </c>
      <c r="S1" s="3" t="s">
        <v>11</v>
      </c>
      <c r="T1" s="3" t="s">
        <v>56</v>
      </c>
      <c r="U1" s="3" t="s">
        <v>57</v>
      </c>
      <c r="V1" s="3" t="s">
        <v>58</v>
      </c>
      <c r="W1" s="3" t="s">
        <v>59</v>
      </c>
      <c r="X1" s="7" t="s">
        <v>60</v>
      </c>
      <c r="Y1" s="7" t="s">
        <v>61</v>
      </c>
      <c r="Z1" s="3" t="s">
        <v>17</v>
      </c>
      <c r="AA1" s="3" t="s">
        <v>14</v>
      </c>
      <c r="AB1" s="3" t="s">
        <v>62</v>
      </c>
      <c r="AC1" s="3" t="s">
        <v>18</v>
      </c>
      <c r="AD1" s="3" t="s">
        <v>63</v>
      </c>
      <c r="AE1" s="3" t="s">
        <v>64</v>
      </c>
      <c r="AF1" s="3" t="s">
        <v>65</v>
      </c>
      <c r="AG1" s="3" t="s">
        <v>66</v>
      </c>
      <c r="AH1" s="3" t="s">
        <v>67</v>
      </c>
      <c r="AI1" s="3" t="s">
        <v>68</v>
      </c>
    </row>
    <row r="2" ht="14.25" customHeight="1" spans="1:34">
      <c r="A2" s="4" t="s">
        <v>69</v>
      </c>
      <c r="B2" s="4" t="s">
        <v>70</v>
      </c>
      <c r="C2" s="4" t="s">
        <v>71</v>
      </c>
      <c r="D2" s="4" t="s">
        <v>72</v>
      </c>
      <c r="E2" s="4" t="s">
        <v>73</v>
      </c>
      <c r="F2" s="4" t="s">
        <v>72</v>
      </c>
      <c r="G2" s="4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2</v>
      </c>
      <c r="M2" s="8">
        <v>1</v>
      </c>
      <c r="N2" s="8" t="s">
        <v>78</v>
      </c>
      <c r="O2" s="8" t="s">
        <v>79</v>
      </c>
      <c r="P2" s="8" t="s">
        <v>80</v>
      </c>
      <c r="Q2" s="8"/>
      <c r="R2" s="10" t="s">
        <v>81</v>
      </c>
      <c r="S2" s="11" t="s">
        <v>19</v>
      </c>
      <c r="T2" s="8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4" t="s">
        <v>86</v>
      </c>
      <c r="B3" s="4" t="s">
        <v>87</v>
      </c>
      <c r="C3" s="4" t="s">
        <v>71</v>
      </c>
      <c r="D3" s="4" t="s">
        <v>72</v>
      </c>
      <c r="E3" s="4" t="s">
        <v>73</v>
      </c>
      <c r="F3" s="4" t="s">
        <v>72</v>
      </c>
      <c r="G3" s="4" t="s">
        <v>88</v>
      </c>
      <c r="H3" s="8" t="s">
        <v>89</v>
      </c>
      <c r="I3" s="8" t="s">
        <v>76</v>
      </c>
      <c r="J3" s="8" t="s">
        <v>2</v>
      </c>
      <c r="K3" s="8" t="s">
        <v>90</v>
      </c>
      <c r="L3" s="8">
        <v>1</v>
      </c>
      <c r="M3" s="8">
        <v>1</v>
      </c>
      <c r="N3" s="8" t="s">
        <v>79</v>
      </c>
      <c r="O3" s="8" t="s">
        <v>80</v>
      </c>
      <c r="P3" s="8" t="s">
        <v>91</v>
      </c>
      <c r="Q3" s="8"/>
      <c r="R3" s="10" t="s">
        <v>92</v>
      </c>
      <c r="S3" s="11" t="s">
        <v>19</v>
      </c>
      <c r="T3" s="8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4" t="s">
        <v>96</v>
      </c>
      <c r="B4" s="4" t="s">
        <v>97</v>
      </c>
      <c r="C4" s="4" t="s">
        <v>71</v>
      </c>
      <c r="D4" s="4" t="s">
        <v>72</v>
      </c>
      <c r="E4" s="4" t="s">
        <v>73</v>
      </c>
      <c r="F4" s="4" t="s">
        <v>72</v>
      </c>
      <c r="G4" s="4" t="s">
        <v>98</v>
      </c>
      <c r="H4" s="8" t="s">
        <v>99</v>
      </c>
      <c r="I4" s="8" t="s">
        <v>76</v>
      </c>
      <c r="J4" s="8" t="s">
        <v>2</v>
      </c>
      <c r="K4" s="8" t="s">
        <v>100</v>
      </c>
      <c r="L4" s="8">
        <v>1</v>
      </c>
      <c r="M4" s="8">
        <v>4</v>
      </c>
      <c r="N4" s="8" t="s">
        <v>101</v>
      </c>
      <c r="O4" s="8" t="s">
        <v>79</v>
      </c>
      <c r="P4" s="8" t="s">
        <v>102</v>
      </c>
      <c r="Q4" s="8"/>
      <c r="R4" s="10" t="s">
        <v>103</v>
      </c>
      <c r="S4" s="11" t="s">
        <v>19</v>
      </c>
      <c r="T4" s="8"/>
      <c r="U4" s="10" t="s">
        <v>19</v>
      </c>
      <c r="V4" s="10" t="s">
        <v>103</v>
      </c>
      <c r="W4" s="11" t="s">
        <v>104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85</v>
      </c>
      <c r="AG4" t="s">
        <v>72</v>
      </c>
      <c r="AH4" t="s">
        <v>19</v>
      </c>
    </row>
    <row r="5" ht="14.25" customHeight="1" spans="1:34">
      <c r="A5" s="4" t="s">
        <v>107</v>
      </c>
      <c r="B5" s="4" t="s">
        <v>108</v>
      </c>
      <c r="C5" s="4" t="s">
        <v>71</v>
      </c>
      <c r="D5" s="4" t="s">
        <v>72</v>
      </c>
      <c r="E5" s="4" t="s">
        <v>73</v>
      </c>
      <c r="F5" s="4" t="s">
        <v>72</v>
      </c>
      <c r="G5" s="4" t="s">
        <v>98</v>
      </c>
      <c r="H5" s="8" t="s">
        <v>99</v>
      </c>
      <c r="I5" s="8" t="s">
        <v>76</v>
      </c>
      <c r="J5" s="8" t="s">
        <v>2</v>
      </c>
      <c r="K5" s="8" t="s">
        <v>109</v>
      </c>
      <c r="L5" s="8">
        <v>3</v>
      </c>
      <c r="M5" s="8">
        <v>4</v>
      </c>
      <c r="N5" s="8" t="s">
        <v>101</v>
      </c>
      <c r="O5" s="8" t="s">
        <v>79</v>
      </c>
      <c r="P5" s="8" t="s">
        <v>102</v>
      </c>
      <c r="Q5" s="8"/>
      <c r="R5" s="10" t="s">
        <v>110</v>
      </c>
      <c r="S5" s="11" t="s">
        <v>19</v>
      </c>
      <c r="T5" s="8"/>
      <c r="U5" s="10" t="s">
        <v>19</v>
      </c>
      <c r="V5" s="10" t="s">
        <v>110</v>
      </c>
      <c r="W5" s="11" t="s">
        <v>111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112</v>
      </c>
      <c r="AD5" t="s">
        <v>6</v>
      </c>
      <c r="AE5" t="s">
        <v>106</v>
      </c>
      <c r="AF5" t="s">
        <v>85</v>
      </c>
      <c r="AG5" t="s">
        <v>72</v>
      </c>
      <c r="AH5" t="s">
        <v>19</v>
      </c>
    </row>
    <row r="6" ht="14.25" customHeight="1" spans="1:34">
      <c r="A6" s="4" t="s">
        <v>113</v>
      </c>
      <c r="B6" s="4" t="s">
        <v>114</v>
      </c>
      <c r="C6" s="4" t="s">
        <v>71</v>
      </c>
      <c r="D6" s="4" t="s">
        <v>72</v>
      </c>
      <c r="E6" s="4" t="s">
        <v>73</v>
      </c>
      <c r="F6" s="4" t="s">
        <v>72</v>
      </c>
      <c r="G6" s="4" t="s">
        <v>115</v>
      </c>
      <c r="H6" s="8" t="s">
        <v>116</v>
      </c>
      <c r="I6" s="8" t="s">
        <v>76</v>
      </c>
      <c r="J6" s="8" t="s">
        <v>2</v>
      </c>
      <c r="K6" s="8" t="s">
        <v>117</v>
      </c>
      <c r="L6" s="8">
        <v>1</v>
      </c>
      <c r="M6" s="8">
        <v>3</v>
      </c>
      <c r="N6" s="8" t="s">
        <v>118</v>
      </c>
      <c r="O6" s="8" t="s">
        <v>80</v>
      </c>
      <c r="P6" s="8" t="s">
        <v>102</v>
      </c>
      <c r="Q6" s="8"/>
      <c r="R6" s="10" t="s">
        <v>119</v>
      </c>
      <c r="S6" s="11" t="s">
        <v>19</v>
      </c>
      <c r="T6" s="8"/>
      <c r="U6" s="10" t="s">
        <v>19</v>
      </c>
      <c r="V6" s="10" t="s">
        <v>119</v>
      </c>
      <c r="W6" s="11" t="s">
        <v>120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85</v>
      </c>
      <c r="AG6" t="s">
        <v>72</v>
      </c>
      <c r="AH6" t="s">
        <v>19</v>
      </c>
    </row>
    <row r="7" ht="14.25" customHeight="1" spans="1:34">
      <c r="A7" s="4" t="s">
        <v>123</v>
      </c>
      <c r="B7" s="4" t="s">
        <v>124</v>
      </c>
      <c r="C7" s="4" t="s">
        <v>71</v>
      </c>
      <c r="D7" s="4" t="s">
        <v>72</v>
      </c>
      <c r="E7" s="4" t="s">
        <v>73</v>
      </c>
      <c r="F7" s="4" t="s">
        <v>72</v>
      </c>
      <c r="G7" s="4" t="s">
        <v>125</v>
      </c>
      <c r="H7" s="8" t="s">
        <v>126</v>
      </c>
      <c r="I7" s="8" t="s">
        <v>76</v>
      </c>
      <c r="J7" s="8" t="s">
        <v>2</v>
      </c>
      <c r="K7" s="8" t="s">
        <v>127</v>
      </c>
      <c r="L7" s="8">
        <v>1</v>
      </c>
      <c r="M7" s="8">
        <v>1</v>
      </c>
      <c r="N7" s="8" t="s">
        <v>128</v>
      </c>
      <c r="O7" s="8" t="s">
        <v>128</v>
      </c>
      <c r="P7" s="8" t="s">
        <v>102</v>
      </c>
      <c r="Q7" s="8"/>
      <c r="R7" s="10" t="s">
        <v>129</v>
      </c>
      <c r="S7" s="11" t="s">
        <v>19</v>
      </c>
      <c r="T7" s="8"/>
      <c r="U7" s="10" t="s">
        <v>19</v>
      </c>
      <c r="V7" s="10" t="s">
        <v>129</v>
      </c>
      <c r="W7" s="11" t="s">
        <v>130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85</v>
      </c>
      <c r="AG7" t="s">
        <v>72</v>
      </c>
      <c r="AH7" t="s">
        <v>19</v>
      </c>
    </row>
    <row r="8" ht="14.25" customHeight="1" spans="1:34">
      <c r="A8" s="4" t="s">
        <v>133</v>
      </c>
      <c r="B8" s="4" t="s">
        <v>134</v>
      </c>
      <c r="C8" s="4" t="s">
        <v>71</v>
      </c>
      <c r="D8" s="4" t="s">
        <v>72</v>
      </c>
      <c r="E8" s="4" t="s">
        <v>73</v>
      </c>
      <c r="F8" s="4" t="s">
        <v>72</v>
      </c>
      <c r="G8" s="4" t="s">
        <v>135</v>
      </c>
      <c r="H8" s="8" t="s">
        <v>136</v>
      </c>
      <c r="I8" s="8" t="s">
        <v>76</v>
      </c>
      <c r="J8" s="8" t="s">
        <v>2</v>
      </c>
      <c r="K8" s="8" t="s">
        <v>137</v>
      </c>
      <c r="L8" s="8">
        <v>1</v>
      </c>
      <c r="M8" s="8">
        <v>1</v>
      </c>
      <c r="N8" s="8" t="s">
        <v>102</v>
      </c>
      <c r="O8" s="8" t="s">
        <v>102</v>
      </c>
      <c r="P8" s="8" t="s">
        <v>138</v>
      </c>
      <c r="Q8" s="8"/>
      <c r="R8" s="10" t="s">
        <v>139</v>
      </c>
      <c r="S8" s="11" t="s">
        <v>19</v>
      </c>
      <c r="T8" s="8"/>
      <c r="U8" s="10" t="s">
        <v>19</v>
      </c>
      <c r="V8" s="10" t="s">
        <v>139</v>
      </c>
      <c r="W8" s="11" t="s">
        <v>140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85</v>
      </c>
      <c r="AG8" t="s">
        <v>72</v>
      </c>
      <c r="AH8" t="s">
        <v>19</v>
      </c>
    </row>
    <row r="9" customHeight="1" spans="1:32">
      <c r="A9" s="9" t="s">
        <v>143</v>
      </c>
      <c r="B9" s="9"/>
      <c r="C9" s="9" t="s">
        <v>144</v>
      </c>
      <c r="D9" s="9"/>
      <c r="E9" s="9"/>
      <c r="F9" s="9"/>
      <c r="G9" s="9" t="s">
        <v>144</v>
      </c>
      <c r="H9" s="9" t="s">
        <v>144</v>
      </c>
      <c r="I9" s="9" t="s">
        <v>144</v>
      </c>
      <c r="J9" s="9" t="s">
        <v>144</v>
      </c>
      <c r="K9" s="9" t="s">
        <v>144</v>
      </c>
      <c r="L9" s="9" t="s">
        <v>144</v>
      </c>
      <c r="M9" s="9" t="s">
        <v>144</v>
      </c>
      <c r="N9" s="9" t="s">
        <v>144</v>
      </c>
      <c r="O9" s="9" t="s">
        <v>144</v>
      </c>
      <c r="P9" s="9" t="s">
        <v>144</v>
      </c>
      <c r="Q9" s="9"/>
      <c r="R9" s="12" t="s">
        <v>20</v>
      </c>
      <c r="S9" s="12" t="s">
        <v>19</v>
      </c>
      <c r="T9" s="9" t="s">
        <v>144</v>
      </c>
      <c r="U9" s="12"/>
      <c r="V9" s="12" t="s">
        <v>20</v>
      </c>
      <c r="W9" s="12" t="s">
        <v>21</v>
      </c>
      <c r="X9" s="12"/>
      <c r="Y9" s="12"/>
      <c r="Z9" s="12"/>
      <c r="AA9" s="9"/>
      <c r="AB9" s="12"/>
      <c r="AC9" s="9"/>
      <c r="AD9" s="9" t="s">
        <v>144</v>
      </c>
      <c r="AE9" s="9"/>
      <c r="AF9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145</v>
      </c>
      <c r="B1" s="3" t="s">
        <v>146</v>
      </c>
      <c r="C1" s="3" t="s">
        <v>47</v>
      </c>
      <c r="D1" s="3" t="s">
        <v>48</v>
      </c>
      <c r="E1" s="3" t="s">
        <v>43</v>
      </c>
      <c r="F1" s="3" t="s">
        <v>44</v>
      </c>
      <c r="G1" s="3" t="s">
        <v>147</v>
      </c>
      <c r="H1" s="3" t="s">
        <v>148</v>
      </c>
      <c r="I1" s="3" t="s">
        <v>13</v>
      </c>
      <c r="J1" s="3" t="s">
        <v>17</v>
      </c>
      <c r="K1" s="3" t="s">
        <v>18</v>
      </c>
      <c r="L1" s="7" t="s">
        <v>149</v>
      </c>
      <c r="M1" s="3" t="s">
        <v>150</v>
      </c>
      <c r="N1" s="3" t="s">
        <v>151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40</v>
      </c>
      <c r="B1" s="3" t="s">
        <v>41</v>
      </c>
      <c r="C1" s="3" t="s">
        <v>52</v>
      </c>
      <c r="D1" s="3" t="s">
        <v>53</v>
      </c>
      <c r="E1" s="3" t="s">
        <v>54</v>
      </c>
      <c r="F1" s="3" t="s">
        <v>152</v>
      </c>
      <c r="G1" s="3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J25" sqref="J25"/>
    </sheetView>
  </sheetViews>
  <sheetFormatPr defaultColWidth="9.14285714285714" defaultRowHeight="12.75"/>
  <cols>
    <col min="1" max="1" width="14.7142857142857" customWidth="1"/>
    <col min="2" max="2" width="13.2857142857143" customWidth="1"/>
  </cols>
  <sheetData>
    <row r="1" spans="1:11">
      <c r="A1" s="3" t="s">
        <v>40</v>
      </c>
      <c r="B1" s="3" t="s">
        <v>18</v>
      </c>
      <c r="K1" t="s">
        <v>153</v>
      </c>
    </row>
    <row r="2" ht="14.25" customHeight="1" spans="1:11">
      <c r="A2" s="42" t="s">
        <v>69</v>
      </c>
      <c r="B2" s="5">
        <v>2296</v>
      </c>
      <c r="C2" t="str">
        <f>VLOOKUP(A2,HOP!A:H,8,0)</f>
        <v>2296.00</v>
      </c>
      <c r="D2" t="str">
        <f>VLOOKUP(A2,HOP!A:B,2,0)</f>
        <v>1991022</v>
      </c>
      <c r="E2">
        <f>B2-C2</f>
        <v>0</v>
      </c>
      <c r="K2" t="str">
        <f>$K$1&amp;D2</f>
        <v>,1991022</v>
      </c>
    </row>
    <row r="3" ht="14.25" customHeight="1" spans="1:11">
      <c r="A3" s="4" t="s">
        <v>86</v>
      </c>
      <c r="B3" s="5">
        <v>2721</v>
      </c>
      <c r="C3" t="str">
        <f>VLOOKUP(A3,HOP!A:H,8,0)</f>
        <v>2721.00</v>
      </c>
      <c r="D3" t="str">
        <f>VLOOKUP(A3,HOP!A:B,2,0)</f>
        <v>1998439</v>
      </c>
      <c r="E3">
        <f t="shared" ref="E3:E8" si="0">B3-C3</f>
        <v>0</v>
      </c>
      <c r="K3" t="str">
        <f t="shared" ref="K3:K8" si="1">$K$1&amp;D3</f>
        <v>,1998439</v>
      </c>
    </row>
    <row r="4" ht="14.25" customHeight="1" spans="1:11">
      <c r="A4" s="4" t="s">
        <v>96</v>
      </c>
      <c r="B4" s="5">
        <v>2038</v>
      </c>
      <c r="C4" t="str">
        <f>VLOOKUP(A4,HOP!A:H,8,0)</f>
        <v>2038.00</v>
      </c>
      <c r="D4" t="str">
        <f>VLOOKUP(A4,HOP!A:B,2,0)</f>
        <v>1985893</v>
      </c>
      <c r="E4">
        <f t="shared" si="0"/>
        <v>0</v>
      </c>
      <c r="K4" t="str">
        <f t="shared" si="1"/>
        <v>,1985893</v>
      </c>
    </row>
    <row r="5" ht="14.25" customHeight="1" spans="1:11">
      <c r="A5" s="4" t="s">
        <v>107</v>
      </c>
      <c r="B5" s="5">
        <v>6114</v>
      </c>
      <c r="C5" t="str">
        <f>VLOOKUP(A5,HOP!A:H,8,0)</f>
        <v>6114.00</v>
      </c>
      <c r="D5" t="str">
        <f>VLOOKUP(A5,HOP!A:B,2,0)</f>
        <v>1985885</v>
      </c>
      <c r="E5">
        <f t="shared" si="0"/>
        <v>0</v>
      </c>
      <c r="K5" t="str">
        <f t="shared" si="1"/>
        <v>,1985885</v>
      </c>
    </row>
    <row r="6" ht="14.25" customHeight="1" spans="1:11">
      <c r="A6" s="4" t="s">
        <v>113</v>
      </c>
      <c r="B6" s="5">
        <v>579</v>
      </c>
      <c r="C6" t="str">
        <f>VLOOKUP(A6,HOP!A:H,8,0)</f>
        <v>579.00</v>
      </c>
      <c r="D6" t="str">
        <f>VLOOKUP(A6,HOP!A:B,2,0)</f>
        <v>1970860</v>
      </c>
      <c r="E6">
        <f t="shared" si="0"/>
        <v>0</v>
      </c>
      <c r="K6" t="str">
        <f t="shared" si="1"/>
        <v>,1970860</v>
      </c>
    </row>
    <row r="7" ht="14.25" customHeight="1" spans="1:11">
      <c r="A7" s="4" t="s">
        <v>123</v>
      </c>
      <c r="B7" s="5">
        <v>212</v>
      </c>
      <c r="C7" t="str">
        <f>VLOOKUP(A7,HOP!A:H,8,0)</f>
        <v>212.00</v>
      </c>
      <c r="D7" t="str">
        <f>VLOOKUP(A7,HOP!A:B,2,0)</f>
        <v>2004015</v>
      </c>
      <c r="E7">
        <f t="shared" si="0"/>
        <v>0</v>
      </c>
      <c r="K7" t="str">
        <f t="shared" si="1"/>
        <v>,2004015</v>
      </c>
    </row>
    <row r="8" ht="14.25" customHeight="1" spans="1:11">
      <c r="A8" s="4" t="s">
        <v>133</v>
      </c>
      <c r="B8" s="5">
        <v>448</v>
      </c>
      <c r="C8" t="str">
        <f>VLOOKUP(A8,HOP!A:H,8,0)</f>
        <v>448.00</v>
      </c>
      <c r="D8" t="str">
        <f>VLOOKUP(A8,HOP!A:B,2,0)</f>
        <v>2004912</v>
      </c>
      <c r="E8">
        <f t="shared" si="0"/>
        <v>0</v>
      </c>
      <c r="K8" t="str">
        <f t="shared" si="1"/>
        <v>,2004912</v>
      </c>
    </row>
    <row r="10" spans="2:2">
      <c r="B10">
        <f>SUM(B2:B9)</f>
        <v>14408</v>
      </c>
    </row>
    <row r="12" spans="1:1">
      <c r="A12" t="s">
        <v>154</v>
      </c>
    </row>
    <row r="13" spans="1:1">
      <c r="A13" s="6" t="s">
        <v>155</v>
      </c>
    </row>
  </sheetData>
  <autoFilter ref="A1:AI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B17" sqref="B17"/>
    </sheetView>
  </sheetViews>
  <sheetFormatPr defaultColWidth="9.14285714285714" defaultRowHeight="12.75" outlineLevelRow="7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156</v>
      </c>
      <c r="B1" s="2" t="s">
        <v>157</v>
      </c>
      <c r="C1" s="2" t="s">
        <v>46</v>
      </c>
      <c r="D1" s="2" t="s">
        <v>158</v>
      </c>
      <c r="E1" s="2" t="s">
        <v>53</v>
      </c>
      <c r="F1" s="2" t="s">
        <v>159</v>
      </c>
      <c r="G1" s="2" t="s">
        <v>63</v>
      </c>
      <c r="H1" s="2" t="s">
        <v>160</v>
      </c>
      <c r="I1" s="2" t="s">
        <v>161</v>
      </c>
      <c r="J1" s="2" t="s">
        <v>162</v>
      </c>
      <c r="K1" s="2" t="s">
        <v>52</v>
      </c>
    </row>
    <row r="2" s="1" customFormat="1" ht="20" customHeight="1" spans="1:11">
      <c r="A2" s="2" t="s">
        <v>133</v>
      </c>
      <c r="B2" s="2" t="s">
        <v>134</v>
      </c>
      <c r="C2" s="2" t="s">
        <v>136</v>
      </c>
      <c r="D2" s="2" t="s">
        <v>163</v>
      </c>
      <c r="E2" s="2" t="s">
        <v>102</v>
      </c>
      <c r="F2" s="2" t="s">
        <v>138</v>
      </c>
      <c r="G2" s="2" t="s">
        <v>164</v>
      </c>
      <c r="H2" s="2" t="s">
        <v>165</v>
      </c>
      <c r="I2" s="2" t="s">
        <v>166</v>
      </c>
      <c r="J2" s="2" t="s">
        <v>167</v>
      </c>
      <c r="K2" s="2" t="s">
        <v>168</v>
      </c>
    </row>
    <row r="3" s="1" customFormat="1" ht="20" customHeight="1" spans="1:11">
      <c r="A3" s="2" t="s">
        <v>123</v>
      </c>
      <c r="B3" s="2" t="s">
        <v>124</v>
      </c>
      <c r="C3" s="2" t="s">
        <v>169</v>
      </c>
      <c r="D3" s="2" t="s">
        <v>170</v>
      </c>
      <c r="E3" s="2" t="s">
        <v>128</v>
      </c>
      <c r="F3" s="2" t="s">
        <v>102</v>
      </c>
      <c r="G3" s="2" t="s">
        <v>164</v>
      </c>
      <c r="H3" s="2" t="s">
        <v>171</v>
      </c>
      <c r="I3" s="2" t="s">
        <v>127</v>
      </c>
      <c r="J3" s="2" t="s">
        <v>172</v>
      </c>
      <c r="K3" s="2" t="s">
        <v>173</v>
      </c>
    </row>
    <row r="4" s="1" customFormat="1" ht="20" customHeight="1" spans="1:11">
      <c r="A4" s="2" t="s">
        <v>86</v>
      </c>
      <c r="B4" s="2" t="s">
        <v>87</v>
      </c>
      <c r="C4" s="2" t="s">
        <v>89</v>
      </c>
      <c r="D4" s="2" t="s">
        <v>174</v>
      </c>
      <c r="E4" s="2" t="s">
        <v>80</v>
      </c>
      <c r="F4" s="2" t="s">
        <v>91</v>
      </c>
      <c r="G4" s="2" t="s">
        <v>164</v>
      </c>
      <c r="H4" s="2" t="s">
        <v>175</v>
      </c>
      <c r="I4" s="2" t="s">
        <v>176</v>
      </c>
      <c r="J4" s="2" t="s">
        <v>177</v>
      </c>
      <c r="K4" s="2" t="s">
        <v>178</v>
      </c>
    </row>
    <row r="5" s="1" customFormat="1" ht="20" customHeight="1" spans="1:11">
      <c r="A5" s="2" t="s">
        <v>69</v>
      </c>
      <c r="B5" s="2" t="s">
        <v>70</v>
      </c>
      <c r="C5" s="2" t="s">
        <v>75</v>
      </c>
      <c r="D5" s="2" t="s">
        <v>179</v>
      </c>
      <c r="E5" s="2" t="s">
        <v>79</v>
      </c>
      <c r="F5" s="2" t="s">
        <v>80</v>
      </c>
      <c r="G5" s="2" t="s">
        <v>164</v>
      </c>
      <c r="H5" s="2" t="s">
        <v>180</v>
      </c>
      <c r="I5" s="2" t="s">
        <v>181</v>
      </c>
      <c r="J5" s="2" t="s">
        <v>182</v>
      </c>
      <c r="K5" s="2" t="s">
        <v>183</v>
      </c>
    </row>
    <row r="6" s="1" customFormat="1" ht="20" customHeight="1" spans="1:11">
      <c r="A6" s="2" t="s">
        <v>96</v>
      </c>
      <c r="B6" s="2" t="s">
        <v>97</v>
      </c>
      <c r="C6" s="2" t="s">
        <v>99</v>
      </c>
      <c r="D6" s="2" t="s">
        <v>184</v>
      </c>
      <c r="E6" s="2" t="s">
        <v>79</v>
      </c>
      <c r="F6" s="2" t="s">
        <v>102</v>
      </c>
      <c r="G6" s="2" t="s">
        <v>164</v>
      </c>
      <c r="H6" s="2" t="s">
        <v>185</v>
      </c>
      <c r="I6" s="2" t="s">
        <v>100</v>
      </c>
      <c r="J6" s="2" t="s">
        <v>186</v>
      </c>
      <c r="K6" s="2" t="s">
        <v>187</v>
      </c>
    </row>
    <row r="7" s="1" customFormat="1" ht="20" customHeight="1" spans="1:11">
      <c r="A7" s="2" t="s">
        <v>107</v>
      </c>
      <c r="B7" s="2" t="s">
        <v>108</v>
      </c>
      <c r="C7" s="2" t="s">
        <v>99</v>
      </c>
      <c r="D7" s="2" t="s">
        <v>188</v>
      </c>
      <c r="E7" s="2" t="s">
        <v>79</v>
      </c>
      <c r="F7" s="2" t="s">
        <v>102</v>
      </c>
      <c r="G7" s="2" t="s">
        <v>164</v>
      </c>
      <c r="H7" s="2" t="s">
        <v>189</v>
      </c>
      <c r="I7" s="2" t="s">
        <v>190</v>
      </c>
      <c r="J7" s="2" t="s">
        <v>191</v>
      </c>
      <c r="K7" s="2" t="s">
        <v>192</v>
      </c>
    </row>
    <row r="8" s="1" customFormat="1" ht="20" customHeight="1" spans="1:11">
      <c r="A8" s="2" t="s">
        <v>113</v>
      </c>
      <c r="B8" s="2" t="s">
        <v>114</v>
      </c>
      <c r="C8" s="2" t="s">
        <v>116</v>
      </c>
      <c r="D8" s="2" t="s">
        <v>193</v>
      </c>
      <c r="E8" s="2" t="s">
        <v>80</v>
      </c>
      <c r="F8" s="2" t="s">
        <v>102</v>
      </c>
      <c r="G8" s="2" t="s">
        <v>164</v>
      </c>
      <c r="H8" s="2" t="s">
        <v>194</v>
      </c>
      <c r="I8" s="2" t="s">
        <v>117</v>
      </c>
      <c r="J8" s="2" t="s">
        <v>195</v>
      </c>
      <c r="K8" s="2" t="s">
        <v>196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2021-03-09T10:03:52Z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