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<sst xmlns="http://schemas.openxmlformats.org/spreadsheetml/2006/main" count="229" uniqueCount="97">
  <si>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</si>
  <si>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</si>
  <si>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</si>
  <si>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</si>
  <si>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</si>
  <si>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</si>
  <si>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</si>
  <si>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</si>
  <si>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</si>
  <si>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</si>
  <si>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</si>
  <si>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</si>
  <si>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</si>
  <si>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</si>
  <si>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</si>
  <si>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</si>
  <si>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</si>
  <si>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</si>
  <si>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</si>
  <si>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</si>
  <si>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</si>
  <si>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</si>
  <si>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</si>
  <si>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</si>
  <si>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</si>
  <si>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</si>
  <si>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[北京]IU酒店(北京西客站六里桥东地铁站店)(67318659)</t>
  </si>
  <si>
    <t>U选家庭套房&lt;内宾&gt;&lt;双人入住&gt;&lt;预付&gt;&lt;无早&gt;</t>
  </si>
  <si>
    <t>CNY</t>
  </si>
  <si>
    <t>班瑞敏</t>
  </si>
  <si>
    <t>CA363210313CNY</t>
  </si>
  <si>
    <t>未提现</t>
  </si>
  <si>
    <t>携程开票</t>
  </si>
  <si>
    <t>[北京]7天优品酒店(北京天安门广场店)(69307017)</t>
  </si>
  <si>
    <t>优品双床房&lt;内宾&gt;&lt;双人入住&gt;&lt;预付&gt;&lt;无早&gt;</t>
  </si>
  <si>
    <t>孙毅然</t>
  </si>
  <si>
    <t>[广州]IU酒店(广州天河东店)(67323464)</t>
  </si>
  <si>
    <t>小U·舒适大床房&lt;内宾&gt;&lt;双人入住&gt;&lt;预付&gt;&lt;无早&gt;</t>
  </si>
  <si>
    <t>张昭</t>
  </si>
  <si>
    <t>吴虹亭</t>
  </si>
  <si>
    <t>[贵阳]7天连锁酒店(贵阳文昌阁店)(67322195)</t>
  </si>
  <si>
    <t>自主大床房&lt;内宾&gt;&lt;双人入住&gt;&lt;预付&gt;&lt;无早&gt;</t>
  </si>
  <si>
    <t>谢涛</t>
  </si>
  <si>
    <t>[重庆]7天连锁酒店(重庆解放碑中心洪崖洞店)(69308006)</t>
  </si>
  <si>
    <t>黄震</t>
  </si>
  <si>
    <t>[太原]7天连锁酒店(太原河西居然之家店)(69307917)</t>
  </si>
  <si>
    <t>周纯林</t>
  </si>
  <si>
    <t>[香格里拉]锦江都城酒店(香格里拉松赞林寺店)(69304561)</t>
  </si>
  <si>
    <t>风雅商务城景房&lt;内宾&gt;&lt;双人入住&gt;&lt;预付&gt;&lt;无早&gt;</t>
  </si>
  <si>
    <t>卓玛七林</t>
  </si>
  <si>
    <t>李衡沅</t>
  </si>
  <si>
    <t>[北京]麗枫酒店(北京学院路六道口地铁站店)(67321948)</t>
  </si>
  <si>
    <t>豪华双床房&lt;内宾&gt;&lt;双人入住&gt;&lt;预付&gt;&lt;无早&gt;</t>
  </si>
  <si>
    <t>方晨光</t>
  </si>
  <si>
    <t>退单</t>
  </si>
  <si>
    <t>,</t>
  </si>
  <si>
    <t>A210313102046459</t>
  </si>
  <si>
    <t>合计1768元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</si>
  <si>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</si>
  <si>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</si>
  <si>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</si>
  <si>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</si>
  <si>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</si>
  <si>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</si>
  <si>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</si>
  <si>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</si>
  <si>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</si>
  <si>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麗枫酒店(北京学院路六道口地铁站店)</t>
  </si>
  <si>
    <t>2021-02-25</t>
  </si>
  <si>
    <t>2021-02-26</t>
  </si>
  <si>
    <t>RMB</t>
  </si>
  <si>
    <t>443.00</t>
  </si>
  <si>
    <t>95010</t>
  </si>
  <si>
    <t>2021/2/25 22:06:54</t>
  </si>
  <si>
    <t>IU酒店(广州天河东店)</t>
  </si>
  <si>
    <t>128.00</t>
  </si>
  <si>
    <t>2021/2/25 21:43:46</t>
  </si>
  <si>
    <t>锦江都城酒店(香格里拉松赞林寺店)</t>
  </si>
  <si>
    <t>174.00</t>
  </si>
  <si>
    <t>2021/2/25 20:38:28</t>
  </si>
  <si>
    <t>7天连锁酒店（太原河西居然之家店）</t>
  </si>
  <si>
    <t>0.00</t>
  </si>
  <si>
    <t>2021/2/25 19:28:00</t>
  </si>
  <si>
    <t>7天连锁酒店（重庆解放碑中心洪崖洞店）</t>
  </si>
  <si>
    <t>112.00</t>
  </si>
  <si>
    <t>2021/2/25 19:15:15</t>
  </si>
  <si>
    <t>7天连锁酒店(贵阳文昌阁店)</t>
  </si>
  <si>
    <t>2021/2/25 16:50:50</t>
  </si>
  <si>
    <t>2021/2/25 16:37:17</t>
  </si>
  <si>
    <t>138.00</t>
  </si>
  <si>
    <t>2021/2/25 14:16:25</t>
  </si>
  <si>
    <t>7天优品酒店（北京天安门广场店）</t>
  </si>
  <si>
    <t>168.00</t>
  </si>
  <si>
    <t>2021/2/25 10:53:53</t>
  </si>
  <si>
    <t>IU酒店(北京西客站六里桥东地铁站店)</t>
  </si>
  <si>
    <t>349.00</t>
  </si>
  <si>
    <t>2021/2/23 22:02:33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</si>
</sst>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14453213994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44252</v>
      </c>
      <c r="G2" s="5">
        <v>44253</v>
      </c>
      <c r="H2" s="4">
        <v>1</v>
      </c>
      <c r="I2" s="4">
        <v>1</v>
      </c>
      <c r="J2" s="4">
        <v>1</v>
      </c>
      <c r="K2" s="4" t="s">
        <v>28</v>
      </c>
      <c r="L2" s="4">
        <v>349</v>
      </c>
      <c r="M2" s="4">
        <v>349</v>
      </c>
      <c r="N2" s="4" t="s">
        <v>29</v>
      </c>
      <c r="O2" s="4" t="s">
        <v>30</v>
      </c>
      <c r="P2" s="4" t="s">
        <v>31</v>
      </c>
      <c r="Q2" s="4">
        <v>0</v>
      </c>
      <c r="R2" s="6">
        <v>44250</v>
      </c>
      <c r="S2" s="5">
        <v>44268</v>
      </c>
      <c r="T2" s="4" t="s">
        <v>32</v>
      </c>
      <c r="U2" s="4">
        <v>349</v>
      </c>
      <c r="V2" s="4">
        <v>0</v>
      </c>
      <c r="W2" s="4">
        <v>0</v>
      </c>
      <c r="X2" s="4">
        <v>1989981</v>
      </c>
    </row>
    <row r="3" s="4" customFormat="1" spans="1:24">
      <c r="A3" s="4">
        <v>14464011754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44252</v>
      </c>
      <c r="G3" s="5">
        <v>44253</v>
      </c>
      <c r="H3" s="4">
        <v>1</v>
      </c>
      <c r="I3" s="4">
        <v>1</v>
      </c>
      <c r="J3" s="4">
        <v>1</v>
      </c>
      <c r="K3" s="4" t="s">
        <v>28</v>
      </c>
      <c r="L3" s="4">
        <v>168</v>
      </c>
      <c r="M3" s="4">
        <v>168</v>
      </c>
      <c r="N3" s="4" t="s">
        <v>35</v>
      </c>
      <c r="O3" s="4" t="s">
        <v>30</v>
      </c>
      <c r="P3" s="4" t="s">
        <v>31</v>
      </c>
      <c r="Q3" s="4">
        <v>0</v>
      </c>
      <c r="R3" s="6">
        <v>44252</v>
      </c>
      <c r="S3" s="5">
        <v>44268</v>
      </c>
      <c r="T3" s="4" t="s">
        <v>32</v>
      </c>
      <c r="U3" s="4">
        <v>168</v>
      </c>
      <c r="V3" s="4">
        <v>0</v>
      </c>
      <c r="W3" s="4">
        <v>0</v>
      </c>
      <c r="X3" s="4">
        <v>1991166</v>
      </c>
    </row>
    <row r="4" s="4" customFormat="1" spans="1:24">
      <c r="A4" s="4">
        <v>14464844929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44252</v>
      </c>
      <c r="G4" s="5">
        <v>44253</v>
      </c>
      <c r="H4" s="4">
        <v>1</v>
      </c>
      <c r="I4" s="4">
        <v>1</v>
      </c>
      <c r="J4" s="4">
        <v>1</v>
      </c>
      <c r="K4" s="4" t="s">
        <v>28</v>
      </c>
      <c r="L4" s="4">
        <v>138</v>
      </c>
      <c r="M4" s="4">
        <v>138</v>
      </c>
      <c r="N4" s="4" t="s">
        <v>38</v>
      </c>
      <c r="O4" s="4" t="s">
        <v>30</v>
      </c>
      <c r="P4" s="4" t="s">
        <v>31</v>
      </c>
      <c r="Q4" s="4">
        <v>0</v>
      </c>
      <c r="R4" s="6">
        <v>44252</v>
      </c>
      <c r="S4" s="5">
        <v>44268</v>
      </c>
      <c r="T4" s="4" t="s">
        <v>32</v>
      </c>
      <c r="U4" s="4">
        <v>138</v>
      </c>
      <c r="V4" s="4">
        <v>0</v>
      </c>
      <c r="W4" s="4">
        <v>0</v>
      </c>
      <c r="X4" s="4">
        <v>1991346</v>
      </c>
    </row>
    <row r="5" s="4" customFormat="1" spans="1:24">
      <c r="A5" s="4">
        <v>14465359826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44252</v>
      </c>
      <c r="G5" s="5">
        <v>44253</v>
      </c>
      <c r="H5" s="4">
        <v>1</v>
      </c>
      <c r="I5" s="4">
        <v>1</v>
      </c>
      <c r="J5" s="4">
        <v>1</v>
      </c>
      <c r="K5" s="4" t="s">
        <v>28</v>
      </c>
      <c r="L5" s="4">
        <v>128</v>
      </c>
      <c r="M5" s="4">
        <v>128</v>
      </c>
      <c r="N5" s="4" t="s">
        <v>39</v>
      </c>
      <c r="O5" s="4" t="s">
        <v>30</v>
      </c>
      <c r="P5" s="4" t="s">
        <v>31</v>
      </c>
      <c r="Q5" s="4">
        <v>0</v>
      </c>
      <c r="R5" s="6">
        <v>44252</v>
      </c>
      <c r="S5" s="5">
        <v>44268</v>
      </c>
      <c r="T5" s="4" t="s">
        <v>32</v>
      </c>
      <c r="U5" s="4">
        <v>128</v>
      </c>
      <c r="V5" s="4">
        <v>0</v>
      </c>
      <c r="W5" s="4">
        <v>0</v>
      </c>
      <c r="X5" s="4">
        <v>1991474</v>
      </c>
    </row>
    <row r="6" s="4" customFormat="1" spans="1:24">
      <c r="A6" s="4">
        <v>14465410419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44252</v>
      </c>
      <c r="G6" s="5">
        <v>44253</v>
      </c>
      <c r="H6" s="4">
        <v>1</v>
      </c>
      <c r="I6" s="4">
        <v>1</v>
      </c>
      <c r="J6" s="4">
        <v>1</v>
      </c>
      <c r="K6" s="4" t="s">
        <v>28</v>
      </c>
      <c r="L6" s="4">
        <v>128</v>
      </c>
      <c r="M6" s="4">
        <v>128</v>
      </c>
      <c r="N6" s="4" t="s">
        <v>42</v>
      </c>
      <c r="O6" s="4" t="s">
        <v>30</v>
      </c>
      <c r="P6" s="4" t="s">
        <v>31</v>
      </c>
      <c r="Q6" s="4">
        <v>0</v>
      </c>
      <c r="R6" s="6">
        <v>44252</v>
      </c>
      <c r="S6" s="5">
        <v>44268</v>
      </c>
      <c r="T6" s="4" t="s">
        <v>32</v>
      </c>
      <c r="U6" s="4">
        <v>128</v>
      </c>
      <c r="V6" s="4">
        <v>0</v>
      </c>
      <c r="W6" s="4">
        <v>0</v>
      </c>
      <c r="X6" s="4">
        <v>1991488</v>
      </c>
    </row>
    <row r="7" s="4" customFormat="1" spans="1:24">
      <c r="A7" s="4">
        <v>14466011085</v>
      </c>
      <c r="B7" s="4" t="s">
        <v>24</v>
      </c>
      <c r="C7" s="4" t="s">
        <v>25</v>
      </c>
      <c r="D7" s="4" t="s">
        <v>43</v>
      </c>
      <c r="E7" s="4" t="s">
        <v>41</v>
      </c>
      <c r="F7" s="5">
        <v>44252</v>
      </c>
      <c r="G7" s="5">
        <v>44253</v>
      </c>
      <c r="H7" s="4">
        <v>1</v>
      </c>
      <c r="I7" s="4">
        <v>1</v>
      </c>
      <c r="J7" s="4">
        <v>1</v>
      </c>
      <c r="K7" s="4" t="s">
        <v>28</v>
      </c>
      <c r="L7" s="4">
        <v>112</v>
      </c>
      <c r="M7" s="4">
        <v>112</v>
      </c>
      <c r="N7" s="4" t="s">
        <v>44</v>
      </c>
      <c r="O7" s="4" t="s">
        <v>30</v>
      </c>
      <c r="P7" s="4" t="s">
        <v>31</v>
      </c>
      <c r="Q7" s="4">
        <v>0</v>
      </c>
      <c r="R7" s="6">
        <v>44252</v>
      </c>
      <c r="S7" s="5">
        <v>44268</v>
      </c>
      <c r="T7" s="4" t="s">
        <v>32</v>
      </c>
      <c r="U7" s="4">
        <v>112</v>
      </c>
      <c r="V7" s="4">
        <v>0</v>
      </c>
      <c r="W7" s="4">
        <v>0</v>
      </c>
      <c r="X7" s="4">
        <v>1991630</v>
      </c>
    </row>
    <row r="8" s="4" customFormat="1" spans="1:24">
      <c r="A8" s="4">
        <v>14466063949</v>
      </c>
      <c r="B8" s="4" t="s">
        <v>24</v>
      </c>
      <c r="C8" s="4" t="s">
        <v>25</v>
      </c>
      <c r="D8" s="4" t="s">
        <v>45</v>
      </c>
      <c r="E8" s="4" t="s">
        <v>41</v>
      </c>
      <c r="F8" s="5">
        <v>44252</v>
      </c>
      <c r="G8" s="5">
        <v>44253</v>
      </c>
      <c r="H8" s="4">
        <v>1</v>
      </c>
      <c r="I8" s="4">
        <v>1</v>
      </c>
      <c r="J8" s="4">
        <v>1</v>
      </c>
      <c r="K8" s="4" t="s">
        <v>28</v>
      </c>
      <c r="L8" s="4">
        <v>103</v>
      </c>
      <c r="M8" s="4">
        <v>103</v>
      </c>
      <c r="N8" s="4" t="s">
        <v>46</v>
      </c>
      <c r="O8" s="4" t="s">
        <v>30</v>
      </c>
      <c r="P8" s="4" t="s">
        <v>31</v>
      </c>
      <c r="Q8" s="4">
        <v>0</v>
      </c>
      <c r="R8" s="6">
        <v>44252</v>
      </c>
      <c r="S8" s="5">
        <v>44268</v>
      </c>
      <c r="T8" s="4" t="s">
        <v>32</v>
      </c>
      <c r="U8" s="4">
        <v>103</v>
      </c>
      <c r="V8" s="4">
        <v>0</v>
      </c>
      <c r="W8" s="4">
        <v>0</v>
      </c>
      <c r="X8" s="4">
        <v>1991637</v>
      </c>
    </row>
    <row r="9" s="4" customFormat="1" spans="1:23">
      <c r="A9" s="4">
        <v>14466350101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44252</v>
      </c>
      <c r="G9" s="5">
        <v>44253</v>
      </c>
      <c r="H9" s="4">
        <v>1</v>
      </c>
      <c r="I9" s="4">
        <v>1</v>
      </c>
      <c r="J9" s="4">
        <v>1</v>
      </c>
      <c r="K9" s="4" t="s">
        <v>28</v>
      </c>
      <c r="L9" s="4">
        <v>174</v>
      </c>
      <c r="M9" s="4">
        <v>174</v>
      </c>
      <c r="N9" s="4" t="s">
        <v>49</v>
      </c>
      <c r="O9" s="4" t="s">
        <v>30</v>
      </c>
      <c r="P9" s="4" t="s">
        <v>31</v>
      </c>
      <c r="Q9" s="4">
        <v>0</v>
      </c>
      <c r="R9" s="6">
        <v>44252</v>
      </c>
      <c r="S9" s="5">
        <v>44268</v>
      </c>
      <c r="T9" s="4" t="s">
        <v>32</v>
      </c>
      <c r="U9" s="4">
        <v>174</v>
      </c>
      <c r="V9" s="4">
        <v>0</v>
      </c>
      <c r="W9" s="4">
        <v>0</v>
      </c>
    </row>
    <row r="10" s="4" customFormat="1" spans="1:24">
      <c r="A10" s="4">
        <v>14466615413</v>
      </c>
      <c r="B10" s="4" t="s">
        <v>24</v>
      </c>
      <c r="C10" s="4" t="s">
        <v>25</v>
      </c>
      <c r="D10" s="4" t="s">
        <v>36</v>
      </c>
      <c r="E10" s="4" t="s">
        <v>37</v>
      </c>
      <c r="F10" s="5">
        <v>44252</v>
      </c>
      <c r="G10" s="5">
        <v>44253</v>
      </c>
      <c r="H10" s="4">
        <v>1</v>
      </c>
      <c r="I10" s="4">
        <v>1</v>
      </c>
      <c r="J10" s="4">
        <v>1</v>
      </c>
      <c r="K10" s="4" t="s">
        <v>28</v>
      </c>
      <c r="L10" s="4">
        <v>128</v>
      </c>
      <c r="M10" s="4">
        <v>128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44252</v>
      </c>
      <c r="S10" s="5">
        <v>44268</v>
      </c>
      <c r="T10" s="4" t="s">
        <v>32</v>
      </c>
      <c r="U10" s="4">
        <v>128</v>
      </c>
      <c r="V10" s="4">
        <v>0</v>
      </c>
      <c r="W10" s="4">
        <v>0</v>
      </c>
      <c r="X10" s="4">
        <v>1991883</v>
      </c>
    </row>
    <row r="11" s="4" customFormat="1" spans="1:24">
      <c r="A11" s="4">
        <v>14466704655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44252</v>
      </c>
      <c r="G11" s="5">
        <v>44253</v>
      </c>
      <c r="H11" s="4">
        <v>1</v>
      </c>
      <c r="I11" s="4">
        <v>1</v>
      </c>
      <c r="J11" s="4">
        <v>1</v>
      </c>
      <c r="K11" s="4" t="s">
        <v>28</v>
      </c>
      <c r="L11" s="4">
        <v>443</v>
      </c>
      <c r="M11" s="4">
        <v>443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44252</v>
      </c>
      <c r="S11" s="5">
        <v>44268</v>
      </c>
      <c r="T11" s="4" t="s">
        <v>32</v>
      </c>
      <c r="U11" s="4">
        <v>443</v>
      </c>
      <c r="V11" s="4">
        <v>0</v>
      </c>
      <c r="W11" s="4">
        <v>0</v>
      </c>
      <c r="X11" s="4">
        <v>1991922</v>
      </c>
    </row>
    <row r="12" s="4" customFormat="1" spans="1:24">
      <c r="A12" s="4">
        <v>14466063949</v>
      </c>
      <c r="B12" s="4" t="s">
        <v>24</v>
      </c>
      <c r="C12" s="4" t="s">
        <v>54</v>
      </c>
      <c r="D12" s="4" t="s">
        <v>45</v>
      </c>
      <c r="E12" s="4" t="s">
        <v>41</v>
      </c>
      <c r="F12" s="5">
        <v>44252</v>
      </c>
      <c r="G12" s="5">
        <v>44253</v>
      </c>
      <c r="H12" s="4">
        <v>1</v>
      </c>
      <c r="I12" s="4">
        <v>1</v>
      </c>
      <c r="J12" s="4">
        <v>1</v>
      </c>
      <c r="K12" s="4" t="s">
        <v>28</v>
      </c>
      <c r="L12" s="4">
        <v>-103</v>
      </c>
      <c r="M12" s="4">
        <v>-103</v>
      </c>
      <c r="N12" s="4" t="s">
        <v>46</v>
      </c>
      <c r="O12" s="4" t="s">
        <v>30</v>
      </c>
      <c r="P12" s="4" t="s">
        <v>31</v>
      </c>
      <c r="Q12" s="4">
        <v>0</v>
      </c>
      <c r="R12" s="6">
        <v>44252</v>
      </c>
      <c r="S12" s="5">
        <v>44268</v>
      </c>
      <c r="T12" s="4" t="s">
        <v>32</v>
      </c>
      <c r="U12" s="4">
        <v>-103</v>
      </c>
      <c r="V12" s="4">
        <v>0</v>
      </c>
      <c r="W12" s="4">
        <v>0</v>
      </c>
      <c r="X12" s="4">
        <v>1991637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55</v>
      </c>
    </row>
    <row r="2" s="4" customFormat="1" spans="1:11">
      <c r="A2" s="4">
        <v>14453213994</v>
      </c>
      <c r="B2" s="4">
        <v>349</v>
      </c>
      <c r="C2" s="4" t="str">
        <f>VLOOKUP(A2,HOP!A:H,8,0)</f>
        <v>349.00</v>
      </c>
      <c r="D2" s="4">
        <f>VLOOKUP(A2,HOP!A:B,2,0)</f>
        <v>1989981</v>
      </c>
      <c r="E2" s="4">
        <f>B2-C2</f>
        <v>0</v>
      </c>
      <c r="K2" s="4" t="str">
        <f>$K$1&amp;D2</f>
        <v>,1989981</v>
      </c>
    </row>
    <row r="3" s="4" customFormat="1" spans="1:11">
      <c r="A3" s="4">
        <v>14464011754</v>
      </c>
      <c r="B3" s="4">
        <v>168</v>
      </c>
      <c r="C3" s="4" t="str">
        <f>VLOOKUP(A3,HOP!A:H,8,0)</f>
        <v>168.00</v>
      </c>
      <c r="D3" s="4">
        <f>VLOOKUP(A3,HOP!A:B,2,0)</f>
        <v>1991166</v>
      </c>
      <c r="E3" s="4">
        <f t="shared" ref="E3:E12" si="0">B3-C3</f>
        <v>0</v>
      </c>
      <c r="K3" s="4" t="str">
        <f t="shared" ref="K3:K12" si="1">$K$1&amp;D3</f>
        <v>,1991166</v>
      </c>
    </row>
    <row r="4" s="4" customFormat="1" spans="1:11">
      <c r="A4" s="4">
        <v>14464844929</v>
      </c>
      <c r="B4" s="4">
        <v>138</v>
      </c>
      <c r="C4" s="4" t="str">
        <f>VLOOKUP(A4,HOP!A:H,8,0)</f>
        <v>138.00</v>
      </c>
      <c r="D4" s="4">
        <f>VLOOKUP(A4,HOP!A:B,2,0)</f>
        <v>1991346</v>
      </c>
      <c r="E4" s="4">
        <f t="shared" si="0"/>
        <v>0</v>
      </c>
      <c r="K4" s="4" t="str">
        <f t="shared" si="1"/>
        <v>,1991346</v>
      </c>
    </row>
    <row r="5" s="4" customFormat="1" spans="1:11">
      <c r="A5" s="4">
        <v>14465359826</v>
      </c>
      <c r="B5" s="4">
        <v>128</v>
      </c>
      <c r="C5" s="4" t="str">
        <f>VLOOKUP(A5,HOP!A:H,8,0)</f>
        <v>128.00</v>
      </c>
      <c r="D5" s="4">
        <f>VLOOKUP(A5,HOP!A:B,2,0)</f>
        <v>1991474</v>
      </c>
      <c r="E5" s="4">
        <f t="shared" si="0"/>
        <v>0</v>
      </c>
      <c r="K5" s="4" t="str">
        <f t="shared" si="1"/>
        <v>,1991474</v>
      </c>
    </row>
    <row r="6" s="4" customFormat="1" spans="1:11">
      <c r="A6" s="4">
        <v>14465410419</v>
      </c>
      <c r="B6" s="4">
        <v>128</v>
      </c>
      <c r="C6" s="4" t="str">
        <f>VLOOKUP(A6,HOP!A:H,8,0)</f>
        <v>128.00</v>
      </c>
      <c r="D6" s="4">
        <f>VLOOKUP(A6,HOP!A:B,2,0)</f>
        <v>1991488</v>
      </c>
      <c r="E6" s="4">
        <f t="shared" si="0"/>
        <v>0</v>
      </c>
      <c r="K6" s="4" t="str">
        <f t="shared" si="1"/>
        <v>,1991488</v>
      </c>
    </row>
    <row r="7" s="4" customFormat="1" spans="1:11">
      <c r="A7" s="4">
        <v>14466011085</v>
      </c>
      <c r="B7" s="4">
        <v>112</v>
      </c>
      <c r="C7" s="4" t="str">
        <f>VLOOKUP(A7,HOP!A:H,8,0)</f>
        <v>112.00</v>
      </c>
      <c r="D7" s="4">
        <f>VLOOKUP(A7,HOP!A:B,2,0)</f>
        <v>1991630</v>
      </c>
      <c r="E7" s="4">
        <f t="shared" si="0"/>
        <v>0</v>
      </c>
      <c r="K7" s="4" t="str">
        <f t="shared" si="1"/>
        <v>,1991630</v>
      </c>
    </row>
    <row r="8" s="4" customFormat="1" hidden="1" spans="1:11">
      <c r="A8" s="4">
        <v>14466063949</v>
      </c>
      <c r="B8" s="4">
        <v>0</v>
      </c>
      <c r="C8" s="4" t="str">
        <f>VLOOKUP(A8,HOP!A:H,8,0)</f>
        <v>0.00</v>
      </c>
      <c r="D8" s="4">
        <f>VLOOKUP(A8,HOP!A:B,2,0)</f>
        <v>1991637</v>
      </c>
      <c r="E8" s="4">
        <f t="shared" si="0"/>
        <v>0</v>
      </c>
      <c r="K8" s="4" t="str">
        <f t="shared" si="1"/>
        <v>,1991637</v>
      </c>
    </row>
    <row r="9" s="4" customFormat="1" spans="1:11">
      <c r="A9" s="4">
        <v>14466350101</v>
      </c>
      <c r="B9" s="4">
        <v>174</v>
      </c>
      <c r="C9" s="4" t="str">
        <f>VLOOKUP(A9,HOP!A:H,8,0)</f>
        <v>174.00</v>
      </c>
      <c r="D9" s="4">
        <f>VLOOKUP(A9,HOP!A:B,2,0)</f>
        <v>1991739</v>
      </c>
      <c r="E9" s="4">
        <f t="shared" si="0"/>
        <v>0</v>
      </c>
      <c r="K9" s="4" t="str">
        <f t="shared" si="1"/>
        <v>,1991739</v>
      </c>
    </row>
    <row r="10" s="4" customFormat="1" spans="1:11">
      <c r="A10" s="4">
        <v>14466615413</v>
      </c>
      <c r="B10" s="4">
        <v>128</v>
      </c>
      <c r="C10" s="4" t="str">
        <f>VLOOKUP(A10,HOP!A:H,8,0)</f>
        <v>128.00</v>
      </c>
      <c r="D10" s="4">
        <f>VLOOKUP(A10,HOP!A:B,2,0)</f>
        <v>1991883</v>
      </c>
      <c r="E10" s="4">
        <f t="shared" si="0"/>
        <v>0</v>
      </c>
      <c r="K10" s="4" t="str">
        <f t="shared" si="1"/>
        <v>,1991883</v>
      </c>
    </row>
    <row r="11" s="4" customFormat="1" spans="1:11">
      <c r="A11" s="4">
        <v>14466704655</v>
      </c>
      <c r="B11" s="4">
        <v>443</v>
      </c>
      <c r="C11" s="4" t="str">
        <f>VLOOKUP(A11,HOP!A:H,8,0)</f>
        <v>443.00</v>
      </c>
      <c r="D11" s="4">
        <f>VLOOKUP(A11,HOP!A:B,2,0)</f>
        <v>1991922</v>
      </c>
      <c r="E11" s="4">
        <f t="shared" si="0"/>
        <v>0</v>
      </c>
      <c r="K11" s="4" t="str">
        <f t="shared" si="1"/>
        <v>,1991922</v>
      </c>
    </row>
    <row r="13" spans="2:2">
      <c r="B13" s="4">
        <f>SUM(B2:B12)</f>
        <v>1768</v>
      </c>
    </row>
    <row r="15" spans="1:1">
      <c r="A15" s="4" t="s">
        <v>56</v>
      </c>
    </row>
    <row r="16" spans="1:1">
      <c r="A16" s="4" t="s">
        <v>57</v>
      </c>
    </row>
  </sheetData>
  <autoFilter ref="A1:P11">
    <filterColumn colId="1">
      <filters>
        <filter val="112"/>
        <filter val="443"/>
        <filter val="174"/>
        <filter val="128"/>
        <filter val="138"/>
        <filter val="168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20" sqref="C2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58</v>
      </c>
      <c r="B1" s="2" t="s">
        <v>59</v>
      </c>
      <c r="C1" s="2" t="s">
        <v>60</v>
      </c>
      <c r="D1" s="2" t="s">
        <v>61</v>
      </c>
      <c r="E1" s="2" t="s">
        <v>5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17</v>
      </c>
    </row>
    <row r="2" s="1" customFormat="1" ht="20" customHeight="1" spans="1:11">
      <c r="A2" s="3">
        <v>14466704655</v>
      </c>
      <c r="B2" s="3">
        <v>1991922</v>
      </c>
      <c r="C2" s="2" t="s">
        <v>67</v>
      </c>
      <c r="D2" s="2" t="s">
        <v>53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53</v>
      </c>
      <c r="J2" s="2" t="s">
        <v>72</v>
      </c>
      <c r="K2" s="2" t="s">
        <v>73</v>
      </c>
    </row>
    <row r="3" s="1" customFormat="1" ht="20" customHeight="1" spans="1:11">
      <c r="A3" s="3">
        <v>14466615413</v>
      </c>
      <c r="B3" s="3">
        <v>1991883</v>
      </c>
      <c r="C3" s="2" t="s">
        <v>74</v>
      </c>
      <c r="D3" s="2" t="s">
        <v>50</v>
      </c>
      <c r="E3" s="2" t="s">
        <v>68</v>
      </c>
      <c r="F3" s="2" t="s">
        <v>69</v>
      </c>
      <c r="G3" s="2" t="s">
        <v>70</v>
      </c>
      <c r="H3" s="2" t="s">
        <v>75</v>
      </c>
      <c r="I3" s="2" t="s">
        <v>50</v>
      </c>
      <c r="J3" s="2" t="s">
        <v>72</v>
      </c>
      <c r="K3" s="2" t="s">
        <v>76</v>
      </c>
    </row>
    <row r="4" s="1" customFormat="1" ht="20" customHeight="1" spans="1:11">
      <c r="A4" s="3">
        <v>14466350101</v>
      </c>
      <c r="B4" s="3">
        <v>1991739</v>
      </c>
      <c r="C4" s="2" t="s">
        <v>77</v>
      </c>
      <c r="D4" s="2" t="s">
        <v>49</v>
      </c>
      <c r="E4" s="2" t="s">
        <v>68</v>
      </c>
      <c r="F4" s="2" t="s">
        <v>69</v>
      </c>
      <c r="G4" s="2" t="s">
        <v>70</v>
      </c>
      <c r="H4" s="2" t="s">
        <v>78</v>
      </c>
      <c r="I4" s="2" t="s">
        <v>49</v>
      </c>
      <c r="J4" s="2" t="s">
        <v>72</v>
      </c>
      <c r="K4" s="2" t="s">
        <v>79</v>
      </c>
    </row>
    <row r="5" s="1" customFormat="1" ht="20" customHeight="1" spans="1:11">
      <c r="A5" s="3">
        <v>14466063949</v>
      </c>
      <c r="B5" s="3">
        <v>1991637</v>
      </c>
      <c r="C5" s="2" t="s">
        <v>80</v>
      </c>
      <c r="D5" s="2" t="s">
        <v>46</v>
      </c>
      <c r="E5" s="2" t="s">
        <v>68</v>
      </c>
      <c r="F5" s="2" t="s">
        <v>69</v>
      </c>
      <c r="G5" s="2" t="s">
        <v>70</v>
      </c>
      <c r="H5" s="2" t="s">
        <v>81</v>
      </c>
      <c r="I5" s="2" t="s">
        <v>46</v>
      </c>
      <c r="J5" s="2" t="s">
        <v>72</v>
      </c>
      <c r="K5" s="2" t="s">
        <v>82</v>
      </c>
    </row>
    <row r="6" s="1" customFormat="1" ht="20" customHeight="1" spans="1:11">
      <c r="A6" s="3">
        <v>14466011085</v>
      </c>
      <c r="B6" s="3">
        <v>1991630</v>
      </c>
      <c r="C6" s="2" t="s">
        <v>83</v>
      </c>
      <c r="D6" s="2" t="s">
        <v>44</v>
      </c>
      <c r="E6" s="2" t="s">
        <v>68</v>
      </c>
      <c r="F6" s="2" t="s">
        <v>69</v>
      </c>
      <c r="G6" s="2" t="s">
        <v>70</v>
      </c>
      <c r="H6" s="2" t="s">
        <v>84</v>
      </c>
      <c r="I6" s="2" t="s">
        <v>44</v>
      </c>
      <c r="J6" s="2" t="s">
        <v>72</v>
      </c>
      <c r="K6" s="2" t="s">
        <v>85</v>
      </c>
    </row>
    <row r="7" s="1" customFormat="1" ht="20" customHeight="1" spans="1:11">
      <c r="A7" s="3">
        <v>14465410419</v>
      </c>
      <c r="B7" s="3">
        <v>1991488</v>
      </c>
      <c r="C7" s="2" t="s">
        <v>86</v>
      </c>
      <c r="D7" s="2" t="s">
        <v>42</v>
      </c>
      <c r="E7" s="2" t="s">
        <v>68</v>
      </c>
      <c r="F7" s="2" t="s">
        <v>69</v>
      </c>
      <c r="G7" s="2" t="s">
        <v>70</v>
      </c>
      <c r="H7" s="2" t="s">
        <v>75</v>
      </c>
      <c r="I7" s="2" t="s">
        <v>42</v>
      </c>
      <c r="J7" s="2" t="s">
        <v>72</v>
      </c>
      <c r="K7" s="2" t="s">
        <v>87</v>
      </c>
    </row>
    <row r="8" s="1" customFormat="1" ht="20" customHeight="1" spans="1:11">
      <c r="A8" s="3">
        <v>14465359826</v>
      </c>
      <c r="B8" s="3">
        <v>1991474</v>
      </c>
      <c r="C8" s="2" t="s">
        <v>74</v>
      </c>
      <c r="D8" s="2" t="s">
        <v>39</v>
      </c>
      <c r="E8" s="2" t="s">
        <v>68</v>
      </c>
      <c r="F8" s="2" t="s">
        <v>69</v>
      </c>
      <c r="G8" s="2" t="s">
        <v>70</v>
      </c>
      <c r="H8" s="2" t="s">
        <v>75</v>
      </c>
      <c r="I8" s="2" t="s">
        <v>39</v>
      </c>
      <c r="J8" s="2" t="s">
        <v>72</v>
      </c>
      <c r="K8" s="2" t="s">
        <v>88</v>
      </c>
    </row>
    <row r="9" s="1" customFormat="1" ht="20" customHeight="1" spans="1:11">
      <c r="A9" s="3">
        <v>14464844929</v>
      </c>
      <c r="B9" s="3">
        <v>1991346</v>
      </c>
      <c r="C9" s="2" t="s">
        <v>74</v>
      </c>
      <c r="D9" s="2" t="s">
        <v>38</v>
      </c>
      <c r="E9" s="2" t="s">
        <v>68</v>
      </c>
      <c r="F9" s="2" t="s">
        <v>69</v>
      </c>
      <c r="G9" s="2" t="s">
        <v>70</v>
      </c>
      <c r="H9" s="2" t="s">
        <v>89</v>
      </c>
      <c r="I9" s="2" t="s">
        <v>38</v>
      </c>
      <c r="J9" s="2" t="s">
        <v>72</v>
      </c>
      <c r="K9" s="2" t="s">
        <v>90</v>
      </c>
    </row>
    <row r="10" s="1" customFormat="1" ht="20" customHeight="1" spans="1:11">
      <c r="A10" s="3">
        <v>14464011754</v>
      </c>
      <c r="B10" s="3">
        <v>1991166</v>
      </c>
      <c r="C10" s="2" t="s">
        <v>91</v>
      </c>
      <c r="D10" s="2" t="s">
        <v>35</v>
      </c>
      <c r="E10" s="2" t="s">
        <v>68</v>
      </c>
      <c r="F10" s="2" t="s">
        <v>69</v>
      </c>
      <c r="G10" s="2" t="s">
        <v>70</v>
      </c>
      <c r="H10" s="2" t="s">
        <v>92</v>
      </c>
      <c r="I10" s="2" t="s">
        <v>35</v>
      </c>
      <c r="J10" s="2" t="s">
        <v>72</v>
      </c>
      <c r="K10" s="2" t="s">
        <v>93</v>
      </c>
    </row>
    <row r="11" s="1" customFormat="1" ht="20" customHeight="1" spans="1:11">
      <c r="A11" s="3">
        <v>14453213994</v>
      </c>
      <c r="B11" s="3">
        <v>1989981</v>
      </c>
      <c r="C11" s="2" t="s">
        <v>94</v>
      </c>
      <c r="D11" s="2" t="s">
        <v>29</v>
      </c>
      <c r="E11" s="2" t="s">
        <v>68</v>
      </c>
      <c r="F11" s="2" t="s">
        <v>69</v>
      </c>
      <c r="G11" s="2" t="s">
        <v>70</v>
      </c>
      <c r="H11" s="2" t="s">
        <v>95</v>
      </c>
      <c r="I11" s="2" t="s">
        <v>29</v>
      </c>
      <c r="J11" s="2" t="s">
        <v>72</v>
      </c>
      <c r="K11" s="2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2021-03-13T02:07:14Z</dcterms:created>
  <dcterms:modified xsi:type="dcterms:W3CDTF">2021-03-13T02:22:28Z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