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对账!$A$1:$S$12</definedName>
  </definedNames>
  <calcPr calcId="144525"/>
</workbook>
</file>

<file path=xl/sharedStrings.xml><?xml version="1.0" encoding="utf-8"?>
<sst xmlns="http://schemas.openxmlformats.org/spreadsheetml/2006/main" count="248" uniqueCount="128">
  <si>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</si>
  <si>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</si>
  <si>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</si>
  <si>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</si>
  <si>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</si>
  <si>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</si>
  <si>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</si>
  <si>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</si>
  <si>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</si>
  <si>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</si>
  <si>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</si>
  <si>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</si>
  <si>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</si>
  <si>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</si>
  <si>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</si>
  <si>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</si>
  <si>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</si>
  <si>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</si>
  <si>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</si>
  <si>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</si>
  <si>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</si>
  <si>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</si>
  <si>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</si>
  <si>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</si>
  <si>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</si>
  <si>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</si>
  <si>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[新加坡]新加坡喜来登酒店 (Staycation Approved)(Sheraton Towers Singapore (Staycation Approved))(8289611)</t>
  </si>
  <si>
    <t>豪华房&lt;1&gt;&lt;中宾&gt;&lt;不退款&gt;&lt;2人入住&gt;</t>
  </si>
  <si>
    <t>USD</t>
  </si>
  <si>
    <t>SUN/MINGZI</t>
  </si>
  <si>
    <t>CA6352210315USD-W</t>
  </si>
  <si>
    <t>未提现</t>
  </si>
  <si>
    <t>携程开票</t>
  </si>
  <si>
    <t>[斯里曼绒]斯费拉酒店(Hotel Sfera)(39580528)</t>
  </si>
  <si>
    <t>标准房&lt;2人入住&gt;&lt;不退款&gt;</t>
  </si>
  <si>
    <t>Waran/Loges,Waran/Loges</t>
  </si>
  <si>
    <t>[Braga]阿托特尔德拉加酒店(de Braga by Artotel)(39548283)</t>
  </si>
  <si>
    <t>工作室25&lt;不退款&gt;&lt;2人入住&gt;</t>
  </si>
  <si>
    <t>Apriyanti/Reza</t>
  </si>
  <si>
    <t>[迪拜]鲍甯顿朱美拉湖塔酒店(Bonnington Jumeirah Lakes Towers)(16080152)</t>
  </si>
  <si>
    <t>高级房&lt;1&gt;&lt;不退款&gt;&lt;2人入住&gt;</t>
  </si>
  <si>
    <t>Tuovinen/Jarkko</t>
  </si>
  <si>
    <t>[新加坡]新加坡南岸JW万豪酒店 (Staycation Approved)(JW Marriott Hotel Singapore South Beach (Staycation Approved))(8290850)</t>
  </si>
  <si>
    <t>豪华房（1张特大床）&lt;中宾&gt;&lt;不退款&gt;&lt;2人入住&gt;</t>
  </si>
  <si>
    <t>MA/RUNYU</t>
  </si>
  <si>
    <t>[檀香山]威基基海滩丽思卡尔顿酒店(The Ritz-Carlton Residences, Waikiki Beach)(15065091)</t>
  </si>
  <si>
    <t>海景特大床房带沙发床&lt;中宾&gt;&lt;不退款&gt;&lt;2人入住&gt;</t>
  </si>
  <si>
    <t>ZHU/LIN,YIN/GUIPING</t>
  </si>
  <si>
    <t>取消</t>
  </si>
  <si>
    <t>[比佛利山]比佛利山庄 140 号酒店(Maison 140)(17390498)</t>
  </si>
  <si>
    <t>豪华特大床房&lt;不退款&gt;&lt;2人入住&gt;</t>
  </si>
  <si>
    <t>Ogransky/Nichola</t>
  </si>
  <si>
    <t>[旧金山]旧金山马奎斯联合广场万豪酒店(San Francisco Marriott Marquis Union Square)(8898453)</t>
  </si>
  <si>
    <t>1卧室精致特大床套房&lt;2人入住&gt;&lt;中宾&gt;&lt;不退款&gt;</t>
  </si>
  <si>
    <t>ZHANG/ZICHUN,Wang/Haoji</t>
  </si>
  <si>
    <t>[民丹岛]Natra 民丹岛臻品之选度假酒店(Natra Bintan, A Tribute Portfolio Resort)(45828118)</t>
  </si>
  <si>
    <t>豪华湖景特大床帐篷房带沙发床&lt;不退款&gt;&lt;2人入住&gt;</t>
  </si>
  <si>
    <t>GIEL/STEFAN</t>
  </si>
  <si>
    <t>[八打灵再也]皇家朱兰曲线酒店(Royale Chulan the Curve)(16114234)</t>
  </si>
  <si>
    <t>高级房&lt;1&gt;&lt;2人入住&gt;&lt;不退款&gt; 全球市场</t>
  </si>
  <si>
    <t>Ahmad/Zarina</t>
  </si>
  <si>
    <t>[纽约]纽约狄伦酒店(Dylan Hotel NYC)(16981536)</t>
  </si>
  <si>
    <t>奢华特大床房&lt;不退款&gt;&lt;2人入住&gt;</t>
  </si>
  <si>
    <t>Vargas/Bryan</t>
  </si>
  <si>
    <t>,</t>
  </si>
  <si>
    <t>A210315115121459</t>
  </si>
  <si>
    <t>合计3032USD/93218.84 THB</t>
  </si>
  <si>
    <t>USD / THB 当前参考汇率: 30.745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</si>
  <si>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</si>
  <si>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</si>
  <si>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</si>
  <si>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</si>
  <si>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</si>
  <si>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</si>
  <si>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</si>
  <si>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</si>
  <si>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</si>
  <si>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纽约狄伦酒店</t>
  </si>
  <si>
    <t>Vargas Bryan</t>
  </si>
  <si>
    <t>2021-03-12</t>
  </si>
  <si>
    <t>2021-03-14</t>
  </si>
  <si>
    <t>168.00</t>
  </si>
  <si>
    <t/>
  </si>
  <si>
    <t>2021/3/11 20:16:39</t>
  </si>
  <si>
    <t>吉隆坡皇家星光曲线酒店</t>
  </si>
  <si>
    <t>Ahmad Zarina</t>
  </si>
  <si>
    <t>2021-03-11</t>
  </si>
  <si>
    <t>2021-03-13</t>
  </si>
  <si>
    <t>90.00</t>
  </si>
  <si>
    <t>2021/3/11 10:02:50</t>
  </si>
  <si>
    <t>Natra 民丹岛臻品之选度假酒店</t>
  </si>
  <si>
    <t>GIEL STEFAN</t>
  </si>
  <si>
    <t>236.00</t>
  </si>
  <si>
    <t>2021/3/10 15:48:53</t>
  </si>
  <si>
    <t>旧金山马奎斯联合广场万豪酒店</t>
  </si>
  <si>
    <t>ZHANG ZICHUN,Wang Haoji</t>
  </si>
  <si>
    <t>2021-03-10</t>
  </si>
  <si>
    <t>346.00</t>
  </si>
  <si>
    <t>2021/3/9 11:47:03</t>
  </si>
  <si>
    <t>比佛利山庄140号酒店</t>
  </si>
  <si>
    <t>Ogransky Nichola</t>
  </si>
  <si>
    <t>2021-03-09</t>
  </si>
  <si>
    <t>270.00</t>
  </si>
  <si>
    <t>2021/3/9 5:45:43</t>
  </si>
  <si>
    <t>威基基海滩丽思卡尔顿酒店</t>
  </si>
  <si>
    <t>ZHU LIN,YIN GUIPING</t>
  </si>
  <si>
    <t>0.00</t>
  </si>
  <si>
    <t>2021/3/6 13:58:47</t>
  </si>
  <si>
    <t>新加坡南岸JW万豪酒店</t>
  </si>
  <si>
    <t>MA RUNYU</t>
  </si>
  <si>
    <t>2021-03-05</t>
  </si>
  <si>
    <t>1162.00</t>
  </si>
  <si>
    <t>2021/3/4 20:41:24</t>
  </si>
  <si>
    <t>迪拜鲍宁顿朱美拉湖塔酒店</t>
  </si>
  <si>
    <t>Tuovinen Jarkko</t>
  </si>
  <si>
    <t>348.00</t>
  </si>
  <si>
    <t>2021/3/4 17:58:15</t>
  </si>
  <si>
    <t>阿托特尔德拉加酒店</t>
  </si>
  <si>
    <t>Apriyanti Reza</t>
  </si>
  <si>
    <t>56.00</t>
  </si>
  <si>
    <t>2021/2/28 22:12:58</t>
  </si>
  <si>
    <t>斯费拉酒店</t>
  </si>
  <si>
    <t>Waran Loges,Waran Loges</t>
  </si>
  <si>
    <t>86.00</t>
  </si>
  <si>
    <t>2021/2/28 20:46:25</t>
  </si>
  <si>
    <t>新加坡喜来登大酒店</t>
  </si>
  <si>
    <t>SUN MINGZI</t>
  </si>
  <si>
    <t>2021/2/20 17:19:15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</si>
</sst>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0" borderId="5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14434439001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44267</v>
      </c>
      <c r="G2" s="5">
        <v>44269</v>
      </c>
      <c r="H2" s="4">
        <v>1</v>
      </c>
      <c r="I2" s="4">
        <v>2</v>
      </c>
      <c r="J2" s="4">
        <v>2</v>
      </c>
      <c r="K2" s="4" t="s">
        <v>28</v>
      </c>
      <c r="L2" s="4">
        <v>270</v>
      </c>
      <c r="M2" s="4">
        <v>270</v>
      </c>
      <c r="N2" s="4" t="s">
        <v>29</v>
      </c>
      <c r="O2" s="4" t="s">
        <v>30</v>
      </c>
      <c r="P2" s="4" t="s">
        <v>31</v>
      </c>
      <c r="Q2" s="4">
        <v>0</v>
      </c>
      <c r="R2" s="6">
        <v>44247</v>
      </c>
      <c r="S2" s="5">
        <v>44270</v>
      </c>
      <c r="T2" s="4" t="s">
        <v>32</v>
      </c>
      <c r="U2" s="4">
        <v>270</v>
      </c>
      <c r="V2" s="4">
        <v>0</v>
      </c>
      <c r="W2" s="4">
        <v>0</v>
      </c>
      <c r="X2" s="4">
        <v>1987006</v>
      </c>
    </row>
    <row r="3" s="4" customFormat="1" spans="1:24">
      <c r="A3" s="4">
        <v>14486518727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44266</v>
      </c>
      <c r="G3" s="5">
        <v>44268</v>
      </c>
      <c r="H3" s="4">
        <v>1</v>
      </c>
      <c r="I3" s="4">
        <v>2</v>
      </c>
      <c r="J3" s="4">
        <v>2</v>
      </c>
      <c r="K3" s="4" t="s">
        <v>28</v>
      </c>
      <c r="L3" s="4">
        <v>86</v>
      </c>
      <c r="M3" s="4">
        <v>86</v>
      </c>
      <c r="N3" s="4" t="s">
        <v>35</v>
      </c>
      <c r="O3" s="4" t="s">
        <v>30</v>
      </c>
      <c r="P3" s="4" t="s">
        <v>31</v>
      </c>
      <c r="Q3" s="4">
        <v>0</v>
      </c>
      <c r="R3" s="6">
        <v>44255</v>
      </c>
      <c r="S3" s="5">
        <v>44270</v>
      </c>
      <c r="T3" s="4" t="s">
        <v>32</v>
      </c>
      <c r="U3" s="4">
        <v>86</v>
      </c>
      <c r="V3" s="4">
        <v>0</v>
      </c>
      <c r="W3" s="4">
        <v>0</v>
      </c>
      <c r="X3" s="4">
        <v>1996145</v>
      </c>
    </row>
    <row r="4" s="4" customFormat="1" spans="1:24">
      <c r="A4" s="4">
        <v>14486846488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44266</v>
      </c>
      <c r="G4" s="5">
        <v>44268</v>
      </c>
      <c r="H4" s="4">
        <v>1</v>
      </c>
      <c r="I4" s="4">
        <v>2</v>
      </c>
      <c r="J4" s="4">
        <v>2</v>
      </c>
      <c r="K4" s="4" t="s">
        <v>28</v>
      </c>
      <c r="L4" s="4">
        <v>56</v>
      </c>
      <c r="M4" s="4">
        <v>56</v>
      </c>
      <c r="N4" s="4" t="s">
        <v>38</v>
      </c>
      <c r="O4" s="4" t="s">
        <v>30</v>
      </c>
      <c r="P4" s="4" t="s">
        <v>31</v>
      </c>
      <c r="Q4" s="4">
        <v>0</v>
      </c>
      <c r="R4" s="6">
        <v>44255</v>
      </c>
      <c r="S4" s="5">
        <v>44270</v>
      </c>
      <c r="T4" s="4" t="s">
        <v>32</v>
      </c>
      <c r="U4" s="4">
        <v>56</v>
      </c>
      <c r="V4" s="4">
        <v>0</v>
      </c>
      <c r="W4" s="4">
        <v>0</v>
      </c>
      <c r="X4" s="4">
        <v>1996351</v>
      </c>
    </row>
    <row r="5" s="4" customFormat="1" spans="1:24">
      <c r="A5" s="4">
        <v>14514016371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44260</v>
      </c>
      <c r="G5" s="5">
        <v>44264</v>
      </c>
      <c r="H5" s="4">
        <v>1</v>
      </c>
      <c r="I5" s="4">
        <v>4</v>
      </c>
      <c r="J5" s="4">
        <v>4</v>
      </c>
      <c r="K5" s="4" t="s">
        <v>28</v>
      </c>
      <c r="L5" s="4">
        <v>348</v>
      </c>
      <c r="M5" s="4">
        <v>348</v>
      </c>
      <c r="N5" s="4" t="s">
        <v>41</v>
      </c>
      <c r="O5" s="4" t="s">
        <v>30</v>
      </c>
      <c r="P5" s="4" t="s">
        <v>31</v>
      </c>
      <c r="Q5" s="4">
        <v>0</v>
      </c>
      <c r="R5" s="6">
        <v>44259</v>
      </c>
      <c r="S5" s="5">
        <v>44270</v>
      </c>
      <c r="T5" s="4" t="s">
        <v>32</v>
      </c>
      <c r="U5" s="4">
        <v>348</v>
      </c>
      <c r="V5" s="4">
        <v>0</v>
      </c>
      <c r="W5" s="4">
        <v>0</v>
      </c>
      <c r="X5" s="4">
        <v>2002303</v>
      </c>
    </row>
    <row r="6" s="4" customFormat="1" spans="1:24">
      <c r="A6" s="4">
        <v>14514843034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44260</v>
      </c>
      <c r="G6" s="5">
        <v>44265</v>
      </c>
      <c r="H6" s="4">
        <v>1</v>
      </c>
      <c r="I6" s="4">
        <v>5</v>
      </c>
      <c r="J6" s="4">
        <v>5</v>
      </c>
      <c r="K6" s="4" t="s">
        <v>28</v>
      </c>
      <c r="L6" s="4">
        <v>1162</v>
      </c>
      <c r="M6" s="4">
        <v>1162</v>
      </c>
      <c r="N6" s="4" t="s">
        <v>44</v>
      </c>
      <c r="O6" s="4" t="s">
        <v>30</v>
      </c>
      <c r="P6" s="4" t="s">
        <v>31</v>
      </c>
      <c r="Q6" s="4">
        <v>0</v>
      </c>
      <c r="R6" s="6">
        <v>44259</v>
      </c>
      <c r="S6" s="5">
        <v>44270</v>
      </c>
      <c r="T6" s="4" t="s">
        <v>32</v>
      </c>
      <c r="U6" s="4">
        <v>1162</v>
      </c>
      <c r="V6" s="4">
        <v>0</v>
      </c>
      <c r="W6" s="4">
        <v>0</v>
      </c>
      <c r="X6" s="4">
        <v>2002672</v>
      </c>
    </row>
    <row r="7" s="4" customFormat="1" spans="1:24">
      <c r="A7" s="4">
        <v>14528827546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44264</v>
      </c>
      <c r="G7" s="5">
        <v>44266</v>
      </c>
      <c r="H7" s="4">
        <v>1</v>
      </c>
      <c r="I7" s="4">
        <v>2</v>
      </c>
      <c r="J7" s="4">
        <v>2</v>
      </c>
      <c r="K7" s="4" t="s">
        <v>28</v>
      </c>
      <c r="L7" s="4">
        <v>864</v>
      </c>
      <c r="M7" s="4">
        <v>864</v>
      </c>
      <c r="N7" s="4" t="s">
        <v>47</v>
      </c>
      <c r="O7" s="4" t="s">
        <v>30</v>
      </c>
      <c r="P7" s="4" t="s">
        <v>31</v>
      </c>
      <c r="Q7" s="4">
        <v>0</v>
      </c>
      <c r="R7" s="6">
        <v>44261</v>
      </c>
      <c r="S7" s="5">
        <v>44270</v>
      </c>
      <c r="T7" s="4" t="s">
        <v>32</v>
      </c>
      <c r="U7" s="4">
        <v>864</v>
      </c>
      <c r="V7" s="4">
        <v>0</v>
      </c>
      <c r="W7" s="4">
        <v>0</v>
      </c>
      <c r="X7" s="4">
        <v>2004795</v>
      </c>
    </row>
    <row r="8" s="4" customFormat="1" spans="1:24">
      <c r="A8" s="4">
        <v>14528827546</v>
      </c>
      <c r="B8" s="4" t="s">
        <v>24</v>
      </c>
      <c r="C8" s="4" t="s">
        <v>48</v>
      </c>
      <c r="D8" s="4" t="s">
        <v>45</v>
      </c>
      <c r="E8" s="4" t="s">
        <v>46</v>
      </c>
      <c r="F8" s="5">
        <v>44264</v>
      </c>
      <c r="G8" s="5">
        <v>44266</v>
      </c>
      <c r="H8" s="4">
        <v>1</v>
      </c>
      <c r="I8" s="4">
        <v>2</v>
      </c>
      <c r="J8" s="4">
        <v>2</v>
      </c>
      <c r="K8" s="4" t="s">
        <v>28</v>
      </c>
      <c r="L8" s="4">
        <v>-864</v>
      </c>
      <c r="M8" s="4">
        <v>-864</v>
      </c>
      <c r="N8" s="4" t="s">
        <v>47</v>
      </c>
      <c r="O8" s="4" t="s">
        <v>30</v>
      </c>
      <c r="P8" s="4" t="s">
        <v>31</v>
      </c>
      <c r="Q8" s="4">
        <v>0</v>
      </c>
      <c r="R8" s="6">
        <v>44261</v>
      </c>
      <c r="S8" s="5">
        <v>44270</v>
      </c>
      <c r="T8" s="4" t="s">
        <v>32</v>
      </c>
      <c r="U8" s="4">
        <v>-864</v>
      </c>
      <c r="V8" s="4">
        <v>0</v>
      </c>
      <c r="W8" s="4">
        <v>0</v>
      </c>
      <c r="X8" s="4">
        <v>2004795</v>
      </c>
    </row>
    <row r="9" s="4" customFormat="1" spans="1:24">
      <c r="A9" s="4">
        <v>14548211242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44264</v>
      </c>
      <c r="G9" s="5">
        <v>44266</v>
      </c>
      <c r="H9" s="4">
        <v>1</v>
      </c>
      <c r="I9" s="4">
        <v>2</v>
      </c>
      <c r="J9" s="4">
        <v>2</v>
      </c>
      <c r="K9" s="4" t="s">
        <v>28</v>
      </c>
      <c r="L9" s="4">
        <v>270</v>
      </c>
      <c r="M9" s="4">
        <v>270</v>
      </c>
      <c r="N9" s="4" t="s">
        <v>51</v>
      </c>
      <c r="O9" s="4" t="s">
        <v>30</v>
      </c>
      <c r="P9" s="4" t="s">
        <v>31</v>
      </c>
      <c r="Q9" s="4">
        <v>0</v>
      </c>
      <c r="R9" s="6">
        <v>44264</v>
      </c>
      <c r="S9" s="5">
        <v>44270</v>
      </c>
      <c r="T9" s="4" t="s">
        <v>32</v>
      </c>
      <c r="U9" s="4">
        <v>270</v>
      </c>
      <c r="V9" s="4">
        <v>0</v>
      </c>
      <c r="W9" s="4">
        <v>0</v>
      </c>
      <c r="X9" s="4">
        <v>2008285</v>
      </c>
    </row>
    <row r="10" s="4" customFormat="1" spans="1:24">
      <c r="A10" s="4">
        <v>14549305765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44265</v>
      </c>
      <c r="G10" s="5">
        <v>44267</v>
      </c>
      <c r="H10" s="4">
        <v>1</v>
      </c>
      <c r="I10" s="4">
        <v>2</v>
      </c>
      <c r="J10" s="4">
        <v>2</v>
      </c>
      <c r="K10" s="4" t="s">
        <v>28</v>
      </c>
      <c r="L10" s="4">
        <v>346</v>
      </c>
      <c r="M10" s="4">
        <v>346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44264</v>
      </c>
      <c r="S10" s="5">
        <v>44270</v>
      </c>
      <c r="T10" s="4" t="s">
        <v>32</v>
      </c>
      <c r="U10" s="4">
        <v>346</v>
      </c>
      <c r="V10" s="4">
        <v>0</v>
      </c>
      <c r="W10" s="4">
        <v>0</v>
      </c>
      <c r="X10" s="4">
        <v>2008735</v>
      </c>
    </row>
    <row r="11" s="4" customFormat="1" spans="1:24">
      <c r="A11" s="4">
        <v>14562398711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44267</v>
      </c>
      <c r="G11" s="5">
        <v>44269</v>
      </c>
      <c r="H11" s="4">
        <v>1</v>
      </c>
      <c r="I11" s="4">
        <v>2</v>
      </c>
      <c r="J11" s="4">
        <v>2</v>
      </c>
      <c r="K11" s="4" t="s">
        <v>28</v>
      </c>
      <c r="L11" s="4">
        <v>236</v>
      </c>
      <c r="M11" s="4">
        <v>236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44265</v>
      </c>
      <c r="S11" s="5">
        <v>44270</v>
      </c>
      <c r="T11" s="4" t="s">
        <v>32</v>
      </c>
      <c r="U11" s="4">
        <v>236</v>
      </c>
      <c r="V11" s="4">
        <v>0</v>
      </c>
      <c r="W11" s="4">
        <v>0</v>
      </c>
      <c r="X11" s="4">
        <v>2010547</v>
      </c>
    </row>
    <row r="12" s="4" customFormat="1" spans="1:24">
      <c r="A12" s="4">
        <v>14565694357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44266</v>
      </c>
      <c r="G12" s="5">
        <v>44268</v>
      </c>
      <c r="H12" s="4">
        <v>1</v>
      </c>
      <c r="I12" s="4">
        <v>2</v>
      </c>
      <c r="J12" s="4">
        <v>2</v>
      </c>
      <c r="K12" s="4" t="s">
        <v>28</v>
      </c>
      <c r="L12" s="4">
        <v>90</v>
      </c>
      <c r="M12" s="4">
        <v>90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44266</v>
      </c>
      <c r="S12" s="5">
        <v>44270</v>
      </c>
      <c r="T12" s="4" t="s">
        <v>32</v>
      </c>
      <c r="U12" s="4">
        <v>90</v>
      </c>
      <c r="V12" s="4">
        <v>0</v>
      </c>
      <c r="W12" s="4">
        <v>0</v>
      </c>
      <c r="X12" s="4">
        <v>2011594</v>
      </c>
    </row>
    <row r="13" s="4" customFormat="1" spans="1:24">
      <c r="A13" s="4">
        <v>14572664359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44267</v>
      </c>
      <c r="G13" s="5">
        <v>44269</v>
      </c>
      <c r="H13" s="4">
        <v>1</v>
      </c>
      <c r="I13" s="4">
        <v>2</v>
      </c>
      <c r="J13" s="4">
        <v>2</v>
      </c>
      <c r="K13" s="4" t="s">
        <v>28</v>
      </c>
      <c r="L13" s="4">
        <v>168</v>
      </c>
      <c r="M13" s="4">
        <v>168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44266</v>
      </c>
      <c r="S13" s="5">
        <v>44270</v>
      </c>
      <c r="T13" s="4" t="s">
        <v>32</v>
      </c>
      <c r="U13" s="4">
        <v>168</v>
      </c>
      <c r="V13" s="4">
        <v>0</v>
      </c>
      <c r="W13" s="4">
        <v>0</v>
      </c>
      <c r="X13" s="4">
        <v>2012522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"/>
  <sheetViews>
    <sheetView tabSelected="1" workbookViewId="0">
      <selection activeCell="D27" sqref="D27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64</v>
      </c>
    </row>
    <row r="2" s="4" customFormat="1" spans="1:11">
      <c r="A2" s="4">
        <v>14434439001</v>
      </c>
      <c r="B2" s="4">
        <v>270</v>
      </c>
      <c r="C2" s="4" t="str">
        <f>VLOOKUP(A2,HOP!A:H,8,0)</f>
        <v>270.00</v>
      </c>
      <c r="D2" s="4">
        <f>VLOOKUP(A2,HOP!A:B,2,0)</f>
        <v>1987006</v>
      </c>
      <c r="E2" s="4">
        <f>B2-C2</f>
        <v>0</v>
      </c>
      <c r="K2" s="4" t="str">
        <f>$K$1&amp;D2</f>
        <v>,1987006</v>
      </c>
    </row>
    <row r="3" s="4" customFormat="1" spans="1:11">
      <c r="A3" s="4">
        <v>14486518727</v>
      </c>
      <c r="B3" s="4">
        <v>86</v>
      </c>
      <c r="C3" s="4" t="str">
        <f>VLOOKUP(A3,HOP!A:H,8,0)</f>
        <v>86.00</v>
      </c>
      <c r="D3" s="4">
        <f>VLOOKUP(A3,HOP!A:B,2,0)</f>
        <v>1996145</v>
      </c>
      <c r="E3" s="4">
        <f>B3-C3</f>
        <v>0</v>
      </c>
      <c r="K3" s="4" t="str">
        <f>$K$1&amp;D3</f>
        <v>,1996145</v>
      </c>
    </row>
    <row r="4" s="4" customFormat="1" spans="1:11">
      <c r="A4" s="4">
        <v>14486846488</v>
      </c>
      <c r="B4" s="4">
        <v>56</v>
      </c>
      <c r="C4" s="4" t="str">
        <f>VLOOKUP(A4,HOP!A:H,8,0)</f>
        <v>56.00</v>
      </c>
      <c r="D4" s="4">
        <f>VLOOKUP(A4,HOP!A:B,2,0)</f>
        <v>1996351</v>
      </c>
      <c r="E4" s="4">
        <f>B4-C4</f>
        <v>0</v>
      </c>
      <c r="K4" s="4" t="str">
        <f>$K$1&amp;D4</f>
        <v>,1996351</v>
      </c>
    </row>
    <row r="5" s="4" customFormat="1" spans="1:11">
      <c r="A5" s="4">
        <v>14514016371</v>
      </c>
      <c r="B5" s="4">
        <v>348</v>
      </c>
      <c r="C5" s="4" t="str">
        <f>VLOOKUP(A5,HOP!A:H,8,0)</f>
        <v>348.00</v>
      </c>
      <c r="D5" s="4">
        <f>VLOOKUP(A5,HOP!A:B,2,0)</f>
        <v>2002303</v>
      </c>
      <c r="E5" s="4">
        <f>B5-C5</f>
        <v>0</v>
      </c>
      <c r="K5" s="4" t="str">
        <f>$K$1&amp;D5</f>
        <v>,2002303</v>
      </c>
    </row>
    <row r="6" s="4" customFormat="1" spans="1:11">
      <c r="A6" s="4">
        <v>14514843034</v>
      </c>
      <c r="B6" s="4">
        <v>1162</v>
      </c>
      <c r="C6" s="4" t="str">
        <f>VLOOKUP(A6,HOP!A:H,8,0)</f>
        <v>1162.00</v>
      </c>
      <c r="D6" s="4">
        <f>VLOOKUP(A6,HOP!A:B,2,0)</f>
        <v>2002672</v>
      </c>
      <c r="E6" s="4">
        <f>B6-C6</f>
        <v>0</v>
      </c>
      <c r="K6" s="4" t="str">
        <f>$K$1&amp;D6</f>
        <v>,2002672</v>
      </c>
    </row>
    <row r="7" s="4" customFormat="1" hidden="1" spans="1:11">
      <c r="A7" s="4">
        <v>14528827546</v>
      </c>
      <c r="B7" s="4">
        <v>0</v>
      </c>
      <c r="C7" s="4" t="str">
        <f>VLOOKUP(A7,HOP!A:H,8,0)</f>
        <v>0.00</v>
      </c>
      <c r="D7" s="4">
        <f>VLOOKUP(A7,HOP!A:B,2,0)</f>
        <v>2004795</v>
      </c>
      <c r="E7" s="4">
        <f>B7-C7</f>
        <v>0</v>
      </c>
      <c r="K7" s="4" t="str">
        <f>$K$1&amp;D7</f>
        <v>,2004795</v>
      </c>
    </row>
    <row r="8" s="4" customFormat="1" spans="1:11">
      <c r="A8" s="4">
        <v>14548211242</v>
      </c>
      <c r="B8" s="4">
        <v>270</v>
      </c>
      <c r="C8" s="4" t="str">
        <f>VLOOKUP(A8,HOP!A:H,8,0)</f>
        <v>270.00</v>
      </c>
      <c r="D8" s="4">
        <f>VLOOKUP(A8,HOP!A:B,2,0)</f>
        <v>2008285</v>
      </c>
      <c r="E8" s="4">
        <f>B8-C8</f>
        <v>0</v>
      </c>
      <c r="K8" s="4" t="str">
        <f>$K$1&amp;D8</f>
        <v>,2008285</v>
      </c>
    </row>
    <row r="9" s="4" customFormat="1" spans="1:11">
      <c r="A9" s="4">
        <v>14549305765</v>
      </c>
      <c r="B9" s="4">
        <v>346</v>
      </c>
      <c r="C9" s="4" t="str">
        <f>VLOOKUP(A9,HOP!A:H,8,0)</f>
        <v>346.00</v>
      </c>
      <c r="D9" s="4">
        <f>VLOOKUP(A9,HOP!A:B,2,0)</f>
        <v>2008735</v>
      </c>
      <c r="E9" s="4">
        <f>B9-C9</f>
        <v>0</v>
      </c>
      <c r="K9" s="4" t="str">
        <f>$K$1&amp;D9</f>
        <v>,2008735</v>
      </c>
    </row>
    <row r="10" s="4" customFormat="1" spans="1:11">
      <c r="A10" s="4">
        <v>14562398711</v>
      </c>
      <c r="B10" s="4">
        <v>236</v>
      </c>
      <c r="C10" s="4" t="str">
        <f>VLOOKUP(A10,HOP!A:H,8,0)</f>
        <v>236.00</v>
      </c>
      <c r="D10" s="4">
        <f>VLOOKUP(A10,HOP!A:B,2,0)</f>
        <v>2010547</v>
      </c>
      <c r="E10" s="4">
        <f>B10-C10</f>
        <v>0</v>
      </c>
      <c r="K10" s="4" t="str">
        <f>$K$1&amp;D10</f>
        <v>,2010547</v>
      </c>
    </row>
    <row r="11" s="4" customFormat="1" spans="1:11">
      <c r="A11" s="4">
        <v>14565694357</v>
      </c>
      <c r="B11" s="4">
        <v>90</v>
      </c>
      <c r="C11" s="4" t="str">
        <f>VLOOKUP(A11,HOP!A:H,8,0)</f>
        <v>90.00</v>
      </c>
      <c r="D11" s="4">
        <f>VLOOKUP(A11,HOP!A:B,2,0)</f>
        <v>2011594</v>
      </c>
      <c r="E11" s="4">
        <f>B11-C11</f>
        <v>0</v>
      </c>
      <c r="K11" s="4" t="str">
        <f>$K$1&amp;D11</f>
        <v>,2011594</v>
      </c>
    </row>
    <row r="12" s="4" customFormat="1" spans="1:11">
      <c r="A12" s="4">
        <v>14572664359</v>
      </c>
      <c r="B12" s="4">
        <v>168</v>
      </c>
      <c r="C12" s="4" t="str">
        <f>VLOOKUP(A12,HOP!A:H,8,0)</f>
        <v>168.00</v>
      </c>
      <c r="D12" s="4">
        <f>VLOOKUP(A12,HOP!A:B,2,0)</f>
        <v>2012522</v>
      </c>
      <c r="E12" s="4">
        <f>B12-C12</f>
        <v>0</v>
      </c>
      <c r="K12" s="4" t="str">
        <f>$K$1&amp;D12</f>
        <v>,2012522</v>
      </c>
    </row>
    <row r="14" spans="2:2">
      <c r="B14" s="4">
        <f>SUM(B2:B13)</f>
        <v>3032</v>
      </c>
    </row>
    <row r="16" spans="1:1">
      <c r="A16" s="4" t="s">
        <v>65</v>
      </c>
    </row>
    <row r="17" spans="1:1">
      <c r="A17" s="4" t="s">
        <v>66</v>
      </c>
    </row>
    <row r="18" spans="1:1">
      <c r="A18" s="4" t="s">
        <v>67</v>
      </c>
    </row>
  </sheetData>
  <autoFilter ref="A1:S12">
    <filterColumn colId="1">
      <filters>
        <filter val="90"/>
        <filter val="270"/>
        <filter val="1162"/>
        <filter val="56"/>
        <filter val="86"/>
        <filter val="236"/>
        <filter val="346"/>
        <filter val="168"/>
        <filter val="3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29" sqref="B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68</v>
      </c>
      <c r="B1" s="2" t="s">
        <v>69</v>
      </c>
      <c r="C1" s="2" t="s">
        <v>70</v>
      </c>
      <c r="D1" s="2" t="s">
        <v>71</v>
      </c>
      <c r="E1" s="2" t="s">
        <v>5</v>
      </c>
      <c r="F1" s="2" t="s">
        <v>72</v>
      </c>
      <c r="G1" s="2" t="s">
        <v>73</v>
      </c>
      <c r="H1" s="2" t="s">
        <v>74</v>
      </c>
      <c r="I1" s="2" t="s">
        <v>75</v>
      </c>
      <c r="J1" s="2" t="s">
        <v>76</v>
      </c>
      <c r="K1" s="2" t="s">
        <v>17</v>
      </c>
    </row>
    <row r="2" s="1" customFormat="1" ht="20" customHeight="1" spans="1:11">
      <c r="A2" s="3">
        <v>14572664359</v>
      </c>
      <c r="B2" s="3">
        <v>2012522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28</v>
      </c>
      <c r="H2" s="2" t="s">
        <v>81</v>
      </c>
      <c r="I2" s="2" t="s">
        <v>82</v>
      </c>
      <c r="J2" s="2" t="s">
        <v>82</v>
      </c>
      <c r="K2" s="2" t="s">
        <v>83</v>
      </c>
    </row>
    <row r="3" s="1" customFormat="1" ht="20" customHeight="1" spans="1:11">
      <c r="A3" s="3">
        <v>14565694357</v>
      </c>
      <c r="B3" s="3">
        <v>2011594</v>
      </c>
      <c r="C3" s="2" t="s">
        <v>84</v>
      </c>
      <c r="D3" s="2" t="s">
        <v>85</v>
      </c>
      <c r="E3" s="2" t="s">
        <v>86</v>
      </c>
      <c r="F3" s="2" t="s">
        <v>87</v>
      </c>
      <c r="G3" s="2" t="s">
        <v>28</v>
      </c>
      <c r="H3" s="2" t="s">
        <v>88</v>
      </c>
      <c r="I3" s="2" t="s">
        <v>82</v>
      </c>
      <c r="J3" s="2" t="s">
        <v>82</v>
      </c>
      <c r="K3" s="2" t="s">
        <v>89</v>
      </c>
    </row>
    <row r="4" s="1" customFormat="1" ht="20" customHeight="1" spans="1:11">
      <c r="A4" s="3">
        <v>14562398711</v>
      </c>
      <c r="B4" s="3">
        <v>2010547</v>
      </c>
      <c r="C4" s="2" t="s">
        <v>90</v>
      </c>
      <c r="D4" s="2" t="s">
        <v>91</v>
      </c>
      <c r="E4" s="2" t="s">
        <v>79</v>
      </c>
      <c r="F4" s="2" t="s">
        <v>80</v>
      </c>
      <c r="G4" s="2" t="s">
        <v>28</v>
      </c>
      <c r="H4" s="2" t="s">
        <v>92</v>
      </c>
      <c r="I4" s="2" t="s">
        <v>82</v>
      </c>
      <c r="J4" s="2" t="s">
        <v>82</v>
      </c>
      <c r="K4" s="2" t="s">
        <v>93</v>
      </c>
    </row>
    <row r="5" s="1" customFormat="1" ht="20" customHeight="1" spans="1:11">
      <c r="A5" s="3">
        <v>14549305765</v>
      </c>
      <c r="B5" s="3">
        <v>2008735</v>
      </c>
      <c r="C5" s="2" t="s">
        <v>94</v>
      </c>
      <c r="D5" s="2" t="s">
        <v>95</v>
      </c>
      <c r="E5" s="2" t="s">
        <v>96</v>
      </c>
      <c r="F5" s="2" t="s">
        <v>79</v>
      </c>
      <c r="G5" s="2" t="s">
        <v>28</v>
      </c>
      <c r="H5" s="2" t="s">
        <v>97</v>
      </c>
      <c r="I5" s="2" t="s">
        <v>82</v>
      </c>
      <c r="J5" s="2" t="s">
        <v>82</v>
      </c>
      <c r="K5" s="2" t="s">
        <v>98</v>
      </c>
    </row>
    <row r="6" s="1" customFormat="1" ht="20" customHeight="1" spans="1:11">
      <c r="A6" s="3">
        <v>14548211242</v>
      </c>
      <c r="B6" s="3">
        <v>2008285</v>
      </c>
      <c r="C6" s="2" t="s">
        <v>99</v>
      </c>
      <c r="D6" s="2" t="s">
        <v>100</v>
      </c>
      <c r="E6" s="2" t="s">
        <v>101</v>
      </c>
      <c r="F6" s="2" t="s">
        <v>86</v>
      </c>
      <c r="G6" s="2" t="s">
        <v>28</v>
      </c>
      <c r="H6" s="2" t="s">
        <v>102</v>
      </c>
      <c r="I6" s="2" t="s">
        <v>82</v>
      </c>
      <c r="J6" s="2" t="s">
        <v>82</v>
      </c>
      <c r="K6" s="2" t="s">
        <v>103</v>
      </c>
    </row>
    <row r="7" s="1" customFormat="1" ht="20" customHeight="1" spans="1:11">
      <c r="A7" s="3">
        <v>14528827546</v>
      </c>
      <c r="B7" s="3">
        <v>2004795</v>
      </c>
      <c r="C7" s="2" t="s">
        <v>104</v>
      </c>
      <c r="D7" s="2" t="s">
        <v>105</v>
      </c>
      <c r="E7" s="2" t="s">
        <v>101</v>
      </c>
      <c r="F7" s="2" t="s">
        <v>86</v>
      </c>
      <c r="G7" s="2" t="s">
        <v>28</v>
      </c>
      <c r="H7" s="2" t="s">
        <v>106</v>
      </c>
      <c r="I7" s="2" t="s">
        <v>82</v>
      </c>
      <c r="J7" s="2" t="s">
        <v>82</v>
      </c>
      <c r="K7" s="2" t="s">
        <v>107</v>
      </c>
    </row>
    <row r="8" s="1" customFormat="1" ht="20" customHeight="1" spans="1:11">
      <c r="A8" s="3">
        <v>14514843034</v>
      </c>
      <c r="B8" s="3">
        <v>2002672</v>
      </c>
      <c r="C8" s="2" t="s">
        <v>108</v>
      </c>
      <c r="D8" s="2" t="s">
        <v>109</v>
      </c>
      <c r="E8" s="2" t="s">
        <v>110</v>
      </c>
      <c r="F8" s="2" t="s">
        <v>96</v>
      </c>
      <c r="G8" s="2" t="s">
        <v>28</v>
      </c>
      <c r="H8" s="2" t="s">
        <v>111</v>
      </c>
      <c r="I8" s="2" t="s">
        <v>82</v>
      </c>
      <c r="J8" s="2" t="s">
        <v>82</v>
      </c>
      <c r="K8" s="2" t="s">
        <v>112</v>
      </c>
    </row>
    <row r="9" s="1" customFormat="1" ht="20" customHeight="1" spans="1:11">
      <c r="A9" s="3">
        <v>14514016371</v>
      </c>
      <c r="B9" s="3">
        <v>2002303</v>
      </c>
      <c r="C9" s="2" t="s">
        <v>113</v>
      </c>
      <c r="D9" s="2" t="s">
        <v>114</v>
      </c>
      <c r="E9" s="2" t="s">
        <v>110</v>
      </c>
      <c r="F9" s="2" t="s">
        <v>101</v>
      </c>
      <c r="G9" s="2" t="s">
        <v>28</v>
      </c>
      <c r="H9" s="2" t="s">
        <v>115</v>
      </c>
      <c r="I9" s="2" t="s">
        <v>82</v>
      </c>
      <c r="J9" s="2" t="s">
        <v>82</v>
      </c>
      <c r="K9" s="2" t="s">
        <v>116</v>
      </c>
    </row>
    <row r="10" s="1" customFormat="1" ht="20" customHeight="1" spans="1:11">
      <c r="A10" s="3">
        <v>14486846488</v>
      </c>
      <c r="B10" s="3">
        <v>1996351</v>
      </c>
      <c r="C10" s="2" t="s">
        <v>117</v>
      </c>
      <c r="D10" s="2" t="s">
        <v>118</v>
      </c>
      <c r="E10" s="2" t="s">
        <v>86</v>
      </c>
      <c r="F10" s="2" t="s">
        <v>87</v>
      </c>
      <c r="G10" s="2" t="s">
        <v>28</v>
      </c>
      <c r="H10" s="2" t="s">
        <v>119</v>
      </c>
      <c r="I10" s="2" t="s">
        <v>82</v>
      </c>
      <c r="J10" s="2" t="s">
        <v>82</v>
      </c>
      <c r="K10" s="2" t="s">
        <v>120</v>
      </c>
    </row>
    <row r="11" s="1" customFormat="1" ht="20" customHeight="1" spans="1:11">
      <c r="A11" s="3">
        <v>14486518727</v>
      </c>
      <c r="B11" s="3">
        <v>1996145</v>
      </c>
      <c r="C11" s="2" t="s">
        <v>121</v>
      </c>
      <c r="D11" s="2" t="s">
        <v>122</v>
      </c>
      <c r="E11" s="2" t="s">
        <v>86</v>
      </c>
      <c r="F11" s="2" t="s">
        <v>87</v>
      </c>
      <c r="G11" s="2" t="s">
        <v>28</v>
      </c>
      <c r="H11" s="2" t="s">
        <v>123</v>
      </c>
      <c r="I11" s="2" t="s">
        <v>82</v>
      </c>
      <c r="J11" s="2" t="s">
        <v>82</v>
      </c>
      <c r="K11" s="2" t="s">
        <v>124</v>
      </c>
    </row>
    <row r="12" s="1" customFormat="1" ht="20" customHeight="1" spans="1:11">
      <c r="A12" s="3">
        <v>14434439001</v>
      </c>
      <c r="B12" s="3">
        <v>1987006</v>
      </c>
      <c r="C12" s="2" t="s">
        <v>125</v>
      </c>
      <c r="D12" s="2" t="s">
        <v>126</v>
      </c>
      <c r="E12" s="2" t="s">
        <v>79</v>
      </c>
      <c r="F12" s="2" t="s">
        <v>80</v>
      </c>
      <c r="G12" s="2" t="s">
        <v>28</v>
      </c>
      <c r="H12" s="2" t="s">
        <v>102</v>
      </c>
      <c r="I12" s="2" t="s">
        <v>82</v>
      </c>
      <c r="J12" s="2" t="s">
        <v>82</v>
      </c>
      <c r="K12" s="2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2021-03-15T03:41:34Z</dcterms:created>
  <dcterms:modified xsi:type="dcterms:W3CDTF">2021-03-15T03:54:10Z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