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对账!$A$1:$P$20</definedName>
  </definedNames>
  <calcPr calcId="144525"/>
</workbook>
</file>

<file path=xl/sharedStrings.xml><?xml version="1.0" encoding="utf-8"?>
<sst xmlns="http://schemas.openxmlformats.org/spreadsheetml/2006/main" count="391" uniqueCount="138">
  <si>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</si>
  <si>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</si>
  <si>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</si>
  <si>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</si>
  <si>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</si>
  <si>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</si>
  <si>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</si>
  <si>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</si>
  <si>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</si>
  <si>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</si>
  <si>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</si>
  <si>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</si>
  <si>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</si>
  <si>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</si>
  <si>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</si>
  <si>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</si>
  <si>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</si>
  <si>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</si>
  <si>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</si>
  <si>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</si>
  <si>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</si>
  <si>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</si>
  <si>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</si>
  <si>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</si>
  <si>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</si>
  <si>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</si>
  <si>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[重庆]重庆金陵大饭店(70435318)</t>
  </si>
  <si>
    <t>豪华大床房&lt;内宾&gt;&lt;双人入住&gt;&lt;预付&gt;&lt;双早&gt;</t>
  </si>
  <si>
    <t>CNY</t>
  </si>
  <si>
    <t>李华</t>
  </si>
  <si>
    <t>CA363210318CNY</t>
  </si>
  <si>
    <t>未提现</t>
  </si>
  <si>
    <t>携程开票</t>
  </si>
  <si>
    <t>[石家庄]7天连锁酒店(石家庄东岗路大石门店)(69308849)</t>
  </si>
  <si>
    <t>自主双床房&lt;内宾&gt;&lt;双人入住&gt;&lt;预付&gt;&lt;无早&gt;</t>
  </si>
  <si>
    <t>周华云</t>
  </si>
  <si>
    <t>[香港]香港悦来酒店(Panda Hotel)(2729317)</t>
  </si>
  <si>
    <t>豪华双床客房&lt;内宾&gt;&lt;双人入住&gt;&lt;预付&gt;&lt;无早&gt;</t>
  </si>
  <si>
    <t>LAM/LIK</t>
  </si>
  <si>
    <t>[深圳]7天连锁酒店(深圳坂田华为基地店)(69307761)</t>
  </si>
  <si>
    <t>自主大床房&lt;内宾&gt;&lt;双人入住&gt;&lt;预付&gt;&lt;无早&gt;</t>
  </si>
  <si>
    <t>朱艺文</t>
  </si>
  <si>
    <t>[三亚]7天连锁酒店(三亚临春河商品街店)(69315085)</t>
  </si>
  <si>
    <t>张林</t>
  </si>
  <si>
    <t>[成都]成都凯宾斯基饭店(68263726)</t>
  </si>
  <si>
    <t>高级双床间&lt;内宾&gt;&lt;双人入住&gt;&lt;预付&gt;&lt;双早&gt;</t>
  </si>
  <si>
    <t>张琪龙</t>
  </si>
  <si>
    <t>卢晋肖</t>
  </si>
  <si>
    <t>取消</t>
  </si>
  <si>
    <t>[上海]7天连锁酒店(上海同济大学岳阳医院店)(67323888)</t>
  </si>
  <si>
    <t>吴导</t>
  </si>
  <si>
    <t>[北京]IU酒店(北京西客站六里桥东地铁站店)(67318659)</t>
  </si>
  <si>
    <t>小U超级双床房&lt;内宾&gt;&lt;双人入住&gt;&lt;预付&gt;&lt;无早&gt;</t>
  </si>
  <si>
    <t>吴苏南</t>
  </si>
  <si>
    <t>[天水]锦江之星(天水春风路店)(67322242)</t>
  </si>
  <si>
    <t>标准房A&lt;内宾&gt;&lt;双人入住&gt;&lt;预付&gt;&lt;无早&gt;</t>
  </si>
  <si>
    <t>沈俊</t>
  </si>
  <si>
    <t>[乌鲁木齐]IU酒店(乌鲁木齐铁路局西单商场地铁站店)(69305928)</t>
  </si>
  <si>
    <t>小U·舒适大床房&lt;内宾&gt;&lt;双人入住&gt;&lt;预付&gt;&lt;无早&gt;</t>
  </si>
  <si>
    <t>脱海田</t>
  </si>
  <si>
    <t>齐波</t>
  </si>
  <si>
    <t>豪华双床房&lt;内宾&gt;&lt;双人入住&gt;&lt;预付&gt;&lt;双早&gt;</t>
  </si>
  <si>
    <t>贺博华</t>
  </si>
  <si>
    <t>[北京]7天连锁酒店(北京丰台南路地铁站天坛医院店)(67324846)</t>
  </si>
  <si>
    <t>李冬萍</t>
  </si>
  <si>
    <t>[深圳]深圳丽都酒店(67322840)</t>
  </si>
  <si>
    <t>标准大床房&lt;内宾&gt;&lt;双人入住&gt;&lt;预付&gt;&lt;无早&gt;</t>
  </si>
  <si>
    <t>何秀玉</t>
  </si>
  <si>
    <t>[武威]7天连锁酒店(武威火车站店)(69319751)</t>
  </si>
  <si>
    <t>许志国</t>
  </si>
  <si>
    <t>他宏江</t>
  </si>
  <si>
    <t>陈志栋</t>
  </si>
  <si>
    <t>[香港]香港弥敦酒店(Nathan Hotel)(10105446)</t>
  </si>
  <si>
    <t>卓智客房&lt;内宾&gt;&lt;双人入住&gt;&lt;预付&gt;&lt;无早&gt;</t>
  </si>
  <si>
    <t>Man/Yulap</t>
  </si>
  <si>
    <t>,</t>
  </si>
  <si>
    <t>A210318101338459</t>
  </si>
  <si>
    <t>合计3458元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</si>
  <si>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</si>
  <si>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</si>
  <si>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</si>
  <si>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</si>
  <si>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</si>
  <si>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</si>
  <si>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</si>
  <si>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</si>
  <si>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</si>
  <si>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香港弥敦酒店</t>
  </si>
  <si>
    <t>Man Yulap</t>
  </si>
  <si>
    <t>2021-03-02</t>
  </si>
  <si>
    <t>2021-03-03</t>
  </si>
  <si>
    <t>RMB</t>
  </si>
  <si>
    <t>293.00</t>
  </si>
  <si>
    <t/>
  </si>
  <si>
    <t>95010</t>
  </si>
  <si>
    <t>2021/3/2 22:37:44</t>
  </si>
  <si>
    <t>7天连锁酒店（武威火车站店）</t>
  </si>
  <si>
    <t>121.00</t>
  </si>
  <si>
    <t>2021/3/2 21:46:24</t>
  </si>
  <si>
    <t>2021/3/2 21:26:23</t>
  </si>
  <si>
    <t>2021/3/2 21:24:42</t>
  </si>
  <si>
    <t>深圳丽都酒店</t>
  </si>
  <si>
    <t>266.00</t>
  </si>
  <si>
    <t>2021/3/2 21:17:18</t>
  </si>
  <si>
    <t>7天连锁酒店(北京丰台南路地铁站天坛医院店)</t>
  </si>
  <si>
    <t>182.00</t>
  </si>
  <si>
    <t>2021/3/2 20:36:25</t>
  </si>
  <si>
    <t>重庆金陵大饭店</t>
  </si>
  <si>
    <t>491.00</t>
  </si>
  <si>
    <t>2021/3/2 20:30:01</t>
  </si>
  <si>
    <t>IU酒店(北京西客站六里桥东地铁站店)</t>
  </si>
  <si>
    <t>173.00</t>
  </si>
  <si>
    <t>2021/3/2 20:17:30</t>
  </si>
  <si>
    <t>锦江之星(天水春风路店)</t>
  </si>
  <si>
    <t>177.00</t>
  </si>
  <si>
    <t>2021/3/2 19:23:52</t>
  </si>
  <si>
    <t>2021/3/2 19:16:39</t>
  </si>
  <si>
    <t>7天连锁酒店(上海同济大学岳阳医院店)</t>
  </si>
  <si>
    <t>151.00</t>
  </si>
  <si>
    <t>2021/3/2 18:32:33</t>
  </si>
  <si>
    <t>7天连锁酒店（石家庄东岗路大石门店）</t>
  </si>
  <si>
    <t>109.00</t>
  </si>
  <si>
    <t>2021/3/2 14:51:39</t>
  </si>
  <si>
    <t>成都凯宾斯基饭店</t>
  </si>
  <si>
    <t>0.00</t>
  </si>
  <si>
    <t>2021/3/2 14:47:31</t>
  </si>
  <si>
    <t>7天连锁酒店(三亚临春河商品街店)</t>
  </si>
  <si>
    <t>2021/3/2 11:24:57</t>
  </si>
  <si>
    <t>7天连锁酒店(深圳坂田华为基地店)</t>
  </si>
  <si>
    <t>122.00</t>
  </si>
  <si>
    <t>2021/3/2 11:08:45</t>
  </si>
  <si>
    <t>香港悦来酒店</t>
  </si>
  <si>
    <t>LAM LIK</t>
  </si>
  <si>
    <t>228.00</t>
  </si>
  <si>
    <t>2021/3/2 10:58:16</t>
  </si>
  <si>
    <t>118.00</t>
  </si>
  <si>
    <t>2021/3/2 10:19:06</t>
  </si>
  <si>
    <t>2021/3/1 20:12:12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</si>
</sst>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2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8" borderId="3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14492542668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44257</v>
      </c>
      <c r="G2" s="5">
        <v>44258</v>
      </c>
      <c r="H2" s="4">
        <v>1</v>
      </c>
      <c r="I2" s="4">
        <v>1</v>
      </c>
      <c r="J2" s="4">
        <v>1</v>
      </c>
      <c r="K2" s="4" t="s">
        <v>28</v>
      </c>
      <c r="L2" s="4">
        <v>491</v>
      </c>
      <c r="M2" s="4">
        <v>491</v>
      </c>
      <c r="N2" s="4" t="s">
        <v>29</v>
      </c>
      <c r="O2" s="4" t="s">
        <v>30</v>
      </c>
      <c r="P2" s="4" t="s">
        <v>31</v>
      </c>
      <c r="Q2" s="4">
        <v>0</v>
      </c>
      <c r="R2" s="6">
        <v>44256</v>
      </c>
      <c r="S2" s="5">
        <v>44273</v>
      </c>
      <c r="T2" s="4" t="s">
        <v>32</v>
      </c>
      <c r="U2" s="4">
        <v>491</v>
      </c>
      <c r="V2" s="4">
        <v>0</v>
      </c>
      <c r="W2" s="4">
        <v>0</v>
      </c>
      <c r="X2" s="4">
        <v>1998045</v>
      </c>
    </row>
    <row r="3" s="4" customFormat="1" spans="1:24">
      <c r="A3" s="4">
        <v>14494141766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44257</v>
      </c>
      <c r="G3" s="5">
        <v>44258</v>
      </c>
      <c r="H3" s="4">
        <v>1</v>
      </c>
      <c r="I3" s="4">
        <v>1</v>
      </c>
      <c r="J3" s="4">
        <v>1</v>
      </c>
      <c r="K3" s="4" t="s">
        <v>28</v>
      </c>
      <c r="L3" s="4">
        <v>118</v>
      </c>
      <c r="M3" s="4">
        <v>118</v>
      </c>
      <c r="N3" s="4" t="s">
        <v>35</v>
      </c>
      <c r="O3" s="4" t="s">
        <v>30</v>
      </c>
      <c r="P3" s="4" t="s">
        <v>31</v>
      </c>
      <c r="Q3" s="4">
        <v>0</v>
      </c>
      <c r="R3" s="6">
        <v>44257</v>
      </c>
      <c r="S3" s="5">
        <v>44273</v>
      </c>
      <c r="T3" s="4" t="s">
        <v>32</v>
      </c>
      <c r="U3" s="4">
        <v>118</v>
      </c>
      <c r="V3" s="4">
        <v>0</v>
      </c>
      <c r="W3" s="4">
        <v>0</v>
      </c>
      <c r="X3" s="4">
        <v>1998646</v>
      </c>
    </row>
    <row r="4" s="4" customFormat="1" spans="1:24">
      <c r="A4" s="4">
        <v>14494272569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44257</v>
      </c>
      <c r="G4" s="5">
        <v>44258</v>
      </c>
      <c r="H4" s="4">
        <v>1</v>
      </c>
      <c r="I4" s="4">
        <v>1</v>
      </c>
      <c r="J4" s="4">
        <v>1</v>
      </c>
      <c r="K4" s="4" t="s">
        <v>28</v>
      </c>
      <c r="L4" s="4">
        <v>228</v>
      </c>
      <c r="M4" s="4">
        <v>228</v>
      </c>
      <c r="N4" s="4" t="s">
        <v>38</v>
      </c>
      <c r="O4" s="4" t="s">
        <v>30</v>
      </c>
      <c r="P4" s="4" t="s">
        <v>31</v>
      </c>
      <c r="Q4" s="4">
        <v>0</v>
      </c>
      <c r="R4" s="6">
        <v>44257</v>
      </c>
      <c r="S4" s="5">
        <v>44273</v>
      </c>
      <c r="T4" s="4" t="s">
        <v>32</v>
      </c>
      <c r="U4" s="4">
        <v>228</v>
      </c>
      <c r="V4" s="4">
        <v>0</v>
      </c>
      <c r="W4" s="4">
        <v>0</v>
      </c>
      <c r="X4" s="4">
        <v>1998680</v>
      </c>
    </row>
    <row r="5" s="4" customFormat="1" spans="1:24">
      <c r="A5" s="4">
        <v>14494312402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44257</v>
      </c>
      <c r="G5" s="5">
        <v>44258</v>
      </c>
      <c r="H5" s="4">
        <v>1</v>
      </c>
      <c r="I5" s="4">
        <v>1</v>
      </c>
      <c r="J5" s="4">
        <v>1</v>
      </c>
      <c r="K5" s="4" t="s">
        <v>28</v>
      </c>
      <c r="L5" s="4">
        <v>122</v>
      </c>
      <c r="M5" s="4">
        <v>122</v>
      </c>
      <c r="N5" s="4" t="s">
        <v>41</v>
      </c>
      <c r="O5" s="4" t="s">
        <v>30</v>
      </c>
      <c r="P5" s="4" t="s">
        <v>31</v>
      </c>
      <c r="Q5" s="4">
        <v>0</v>
      </c>
      <c r="R5" s="6">
        <v>44257</v>
      </c>
      <c r="S5" s="5">
        <v>44273</v>
      </c>
      <c r="T5" s="4" t="s">
        <v>32</v>
      </c>
      <c r="U5" s="4">
        <v>122</v>
      </c>
      <c r="V5" s="4">
        <v>0</v>
      </c>
      <c r="W5" s="4">
        <v>0</v>
      </c>
      <c r="X5" s="4">
        <v>1998688</v>
      </c>
    </row>
    <row r="6" s="4" customFormat="1" spans="1:24">
      <c r="A6" s="4">
        <v>14494378170</v>
      </c>
      <c r="B6" s="4" t="s">
        <v>24</v>
      </c>
      <c r="C6" s="4" t="s">
        <v>25</v>
      </c>
      <c r="D6" s="4" t="s">
        <v>42</v>
      </c>
      <c r="E6" s="4" t="s">
        <v>40</v>
      </c>
      <c r="F6" s="5">
        <v>44257</v>
      </c>
      <c r="G6" s="5">
        <v>44258</v>
      </c>
      <c r="H6" s="4">
        <v>1</v>
      </c>
      <c r="I6" s="4">
        <v>1</v>
      </c>
      <c r="J6" s="4">
        <v>1</v>
      </c>
      <c r="K6" s="4" t="s">
        <v>28</v>
      </c>
      <c r="L6" s="4">
        <v>121</v>
      </c>
      <c r="M6" s="4">
        <v>121</v>
      </c>
      <c r="N6" s="4" t="s">
        <v>43</v>
      </c>
      <c r="O6" s="4" t="s">
        <v>30</v>
      </c>
      <c r="P6" s="4" t="s">
        <v>31</v>
      </c>
      <c r="Q6" s="4">
        <v>0</v>
      </c>
      <c r="R6" s="6">
        <v>44257</v>
      </c>
      <c r="S6" s="5">
        <v>44273</v>
      </c>
      <c r="T6" s="4" t="s">
        <v>32</v>
      </c>
      <c r="U6" s="4">
        <v>121</v>
      </c>
      <c r="V6" s="4">
        <v>0</v>
      </c>
      <c r="W6" s="4">
        <v>0</v>
      </c>
      <c r="X6" s="4">
        <v>1998710</v>
      </c>
    </row>
    <row r="7" s="4" customFormat="1" spans="1:24">
      <c r="A7" s="4">
        <v>14495251148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44257</v>
      </c>
      <c r="G7" s="5">
        <v>44258</v>
      </c>
      <c r="H7" s="4">
        <v>1</v>
      </c>
      <c r="I7" s="4">
        <v>1</v>
      </c>
      <c r="J7" s="4">
        <v>1</v>
      </c>
      <c r="K7" s="4" t="s">
        <v>28</v>
      </c>
      <c r="L7" s="4">
        <v>598</v>
      </c>
      <c r="M7" s="4">
        <v>598</v>
      </c>
      <c r="N7" s="4" t="s">
        <v>46</v>
      </c>
      <c r="O7" s="4" t="s">
        <v>30</v>
      </c>
      <c r="P7" s="4" t="s">
        <v>31</v>
      </c>
      <c r="Q7" s="4">
        <v>0</v>
      </c>
      <c r="R7" s="6">
        <v>44257</v>
      </c>
      <c r="S7" s="5">
        <v>44273</v>
      </c>
      <c r="T7" s="4" t="s">
        <v>32</v>
      </c>
      <c r="U7" s="4">
        <v>598</v>
      </c>
      <c r="V7" s="4">
        <v>0</v>
      </c>
      <c r="W7" s="4">
        <v>0</v>
      </c>
      <c r="X7" s="4">
        <v>1999000</v>
      </c>
    </row>
    <row r="8" s="4" customFormat="1" spans="1:24">
      <c r="A8" s="4">
        <v>14495267557</v>
      </c>
      <c r="B8" s="4" t="s">
        <v>24</v>
      </c>
      <c r="C8" s="4" t="s">
        <v>25</v>
      </c>
      <c r="D8" s="4" t="s">
        <v>33</v>
      </c>
      <c r="E8" s="4" t="s">
        <v>40</v>
      </c>
      <c r="F8" s="5">
        <v>44257</v>
      </c>
      <c r="G8" s="5">
        <v>44258</v>
      </c>
      <c r="H8" s="4">
        <v>1</v>
      </c>
      <c r="I8" s="4">
        <v>1</v>
      </c>
      <c r="J8" s="4">
        <v>1</v>
      </c>
      <c r="K8" s="4" t="s">
        <v>28</v>
      </c>
      <c r="L8" s="4">
        <v>109</v>
      </c>
      <c r="M8" s="4">
        <v>109</v>
      </c>
      <c r="N8" s="4" t="s">
        <v>47</v>
      </c>
      <c r="O8" s="4" t="s">
        <v>30</v>
      </c>
      <c r="P8" s="4" t="s">
        <v>31</v>
      </c>
      <c r="Q8" s="4">
        <v>0</v>
      </c>
      <c r="R8" s="6">
        <v>44257</v>
      </c>
      <c r="S8" s="5">
        <v>44273</v>
      </c>
      <c r="T8" s="4" t="s">
        <v>32</v>
      </c>
      <c r="U8" s="4">
        <v>109</v>
      </c>
      <c r="V8" s="4">
        <v>0</v>
      </c>
      <c r="W8" s="4">
        <v>0</v>
      </c>
      <c r="X8" s="4">
        <v>1999007</v>
      </c>
    </row>
    <row r="9" s="4" customFormat="1" spans="1:24">
      <c r="A9" s="4">
        <v>14495251148</v>
      </c>
      <c r="B9" s="4" t="s">
        <v>24</v>
      </c>
      <c r="C9" s="4" t="s">
        <v>48</v>
      </c>
      <c r="D9" s="4" t="s">
        <v>44</v>
      </c>
      <c r="E9" s="4" t="s">
        <v>45</v>
      </c>
      <c r="F9" s="5">
        <v>44257</v>
      </c>
      <c r="G9" s="5">
        <v>44258</v>
      </c>
      <c r="H9" s="4">
        <v>1</v>
      </c>
      <c r="I9" s="4">
        <v>1</v>
      </c>
      <c r="J9" s="4">
        <v>1</v>
      </c>
      <c r="K9" s="4" t="s">
        <v>28</v>
      </c>
      <c r="L9" s="4">
        <v>-598</v>
      </c>
      <c r="M9" s="4">
        <v>-598</v>
      </c>
      <c r="N9" s="4" t="s">
        <v>46</v>
      </c>
      <c r="O9" s="4" t="s">
        <v>30</v>
      </c>
      <c r="P9" s="4" t="s">
        <v>31</v>
      </c>
      <c r="Q9" s="4">
        <v>0</v>
      </c>
      <c r="R9" s="6">
        <v>44257</v>
      </c>
      <c r="S9" s="5">
        <v>44273</v>
      </c>
      <c r="T9" s="4" t="s">
        <v>32</v>
      </c>
      <c r="U9" s="4">
        <v>-598</v>
      </c>
      <c r="V9" s="4">
        <v>0</v>
      </c>
      <c r="W9" s="4">
        <v>0</v>
      </c>
      <c r="X9" s="4">
        <v>1999000</v>
      </c>
    </row>
    <row r="10" s="4" customFormat="1" spans="1:23">
      <c r="A10" s="4">
        <v>14498886410</v>
      </c>
      <c r="B10" s="4" t="s">
        <v>24</v>
      </c>
      <c r="C10" s="4" t="s">
        <v>25</v>
      </c>
      <c r="D10" s="4" t="s">
        <v>49</v>
      </c>
      <c r="E10" s="4" t="s">
        <v>34</v>
      </c>
      <c r="F10" s="5">
        <v>44257</v>
      </c>
      <c r="G10" s="5">
        <v>44258</v>
      </c>
      <c r="H10" s="4">
        <v>1</v>
      </c>
      <c r="I10" s="4">
        <v>1</v>
      </c>
      <c r="J10" s="4">
        <v>1</v>
      </c>
      <c r="K10" s="4" t="s">
        <v>28</v>
      </c>
      <c r="L10" s="4">
        <v>151</v>
      </c>
      <c r="M10" s="4">
        <v>151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44257</v>
      </c>
      <c r="S10" s="5">
        <v>44273</v>
      </c>
      <c r="T10" s="4" t="s">
        <v>32</v>
      </c>
      <c r="U10" s="4">
        <v>151</v>
      </c>
      <c r="V10" s="4">
        <v>0</v>
      </c>
      <c r="W10" s="4">
        <v>0</v>
      </c>
    </row>
    <row r="11" s="4" customFormat="1" spans="1:24">
      <c r="A11" s="4">
        <v>14499101581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44257</v>
      </c>
      <c r="G11" s="5">
        <v>44258</v>
      </c>
      <c r="H11" s="4">
        <v>1</v>
      </c>
      <c r="I11" s="4">
        <v>1</v>
      </c>
      <c r="J11" s="4">
        <v>1</v>
      </c>
      <c r="K11" s="4" t="s">
        <v>28</v>
      </c>
      <c r="L11" s="4">
        <v>173</v>
      </c>
      <c r="M11" s="4">
        <v>173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44257</v>
      </c>
      <c r="S11" s="5">
        <v>44273</v>
      </c>
      <c r="T11" s="4" t="s">
        <v>32</v>
      </c>
      <c r="U11" s="4">
        <v>173</v>
      </c>
      <c r="V11" s="4">
        <v>0</v>
      </c>
      <c r="W11" s="4">
        <v>0</v>
      </c>
      <c r="X11" s="4">
        <v>1999455</v>
      </c>
    </row>
    <row r="12" s="4" customFormat="1" spans="1:24">
      <c r="A12" s="4">
        <v>14499140890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44257</v>
      </c>
      <c r="G12" s="5">
        <v>44258</v>
      </c>
      <c r="H12" s="4">
        <v>1</v>
      </c>
      <c r="I12" s="4">
        <v>1</v>
      </c>
      <c r="J12" s="4">
        <v>1</v>
      </c>
      <c r="K12" s="4" t="s">
        <v>28</v>
      </c>
      <c r="L12" s="4">
        <v>177</v>
      </c>
      <c r="M12" s="4">
        <v>177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44257</v>
      </c>
      <c r="S12" s="5">
        <v>44273</v>
      </c>
      <c r="T12" s="4" t="s">
        <v>32</v>
      </c>
      <c r="U12" s="4">
        <v>177</v>
      </c>
      <c r="V12" s="4">
        <v>0</v>
      </c>
      <c r="W12" s="4">
        <v>0</v>
      </c>
      <c r="X12" s="4">
        <v>1999473</v>
      </c>
    </row>
    <row r="13" s="4" customFormat="1" spans="1:23">
      <c r="A13" s="4">
        <v>14499252462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44257</v>
      </c>
      <c r="G13" s="5">
        <v>44258</v>
      </c>
      <c r="H13" s="4">
        <v>1</v>
      </c>
      <c r="I13" s="4">
        <v>1</v>
      </c>
      <c r="J13" s="4">
        <v>1</v>
      </c>
      <c r="K13" s="4" t="s">
        <v>28</v>
      </c>
      <c r="L13" s="4">
        <v>152</v>
      </c>
      <c r="M13" s="4">
        <v>152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44257</v>
      </c>
      <c r="S13" s="5">
        <v>44273</v>
      </c>
      <c r="T13" s="4" t="s">
        <v>32</v>
      </c>
      <c r="U13" s="4">
        <v>152</v>
      </c>
      <c r="V13" s="4">
        <v>0</v>
      </c>
      <c r="W13" s="4">
        <v>0</v>
      </c>
    </row>
    <row r="14" s="4" customFormat="1" spans="1:24">
      <c r="A14" s="4">
        <v>14499397693</v>
      </c>
      <c r="B14" s="4" t="s">
        <v>24</v>
      </c>
      <c r="C14" s="4" t="s">
        <v>25</v>
      </c>
      <c r="D14" s="4" t="s">
        <v>51</v>
      </c>
      <c r="E14" s="4" t="s">
        <v>52</v>
      </c>
      <c r="F14" s="5">
        <v>44257</v>
      </c>
      <c r="G14" s="5">
        <v>44258</v>
      </c>
      <c r="H14" s="4">
        <v>1</v>
      </c>
      <c r="I14" s="4">
        <v>1</v>
      </c>
      <c r="J14" s="4">
        <v>1</v>
      </c>
      <c r="K14" s="4" t="s">
        <v>28</v>
      </c>
      <c r="L14" s="4">
        <v>173</v>
      </c>
      <c r="M14" s="4">
        <v>173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44257</v>
      </c>
      <c r="S14" s="5">
        <v>44273</v>
      </c>
      <c r="T14" s="4" t="s">
        <v>32</v>
      </c>
      <c r="U14" s="4">
        <v>173</v>
      </c>
      <c r="V14" s="4">
        <v>0</v>
      </c>
      <c r="W14" s="4">
        <v>0</v>
      </c>
      <c r="X14" s="4">
        <v>1999613</v>
      </c>
    </row>
    <row r="15" s="4" customFormat="1" spans="1:23">
      <c r="A15" s="4">
        <v>14499456980</v>
      </c>
      <c r="B15" s="4" t="s">
        <v>24</v>
      </c>
      <c r="C15" s="4" t="s">
        <v>25</v>
      </c>
      <c r="D15" s="4" t="s">
        <v>26</v>
      </c>
      <c r="E15" s="4" t="s">
        <v>61</v>
      </c>
      <c r="F15" s="5">
        <v>44257</v>
      </c>
      <c r="G15" s="5">
        <v>44258</v>
      </c>
      <c r="H15" s="4">
        <v>1</v>
      </c>
      <c r="I15" s="4">
        <v>1</v>
      </c>
      <c r="J15" s="4">
        <v>1</v>
      </c>
      <c r="K15" s="4" t="s">
        <v>28</v>
      </c>
      <c r="L15" s="4">
        <v>491</v>
      </c>
      <c r="M15" s="4">
        <v>491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44257</v>
      </c>
      <c r="S15" s="5">
        <v>44273</v>
      </c>
      <c r="T15" s="4" t="s">
        <v>32</v>
      </c>
      <c r="U15" s="4">
        <v>491</v>
      </c>
      <c r="V15" s="4">
        <v>0</v>
      </c>
      <c r="W15" s="4">
        <v>0</v>
      </c>
    </row>
    <row r="16" s="4" customFormat="1" spans="1:23">
      <c r="A16" s="4">
        <v>14499252462</v>
      </c>
      <c r="B16" s="4" t="s">
        <v>24</v>
      </c>
      <c r="C16" s="4" t="s">
        <v>48</v>
      </c>
      <c r="D16" s="4" t="s">
        <v>57</v>
      </c>
      <c r="E16" s="4" t="s">
        <v>58</v>
      </c>
      <c r="F16" s="5">
        <v>44257</v>
      </c>
      <c r="G16" s="5">
        <v>44258</v>
      </c>
      <c r="H16" s="4">
        <v>1</v>
      </c>
      <c r="I16" s="4">
        <v>1</v>
      </c>
      <c r="J16" s="4">
        <v>1</v>
      </c>
      <c r="K16" s="4" t="s">
        <v>28</v>
      </c>
      <c r="L16" s="4">
        <v>-152</v>
      </c>
      <c r="M16" s="4">
        <v>-152</v>
      </c>
      <c r="N16" s="4" t="s">
        <v>59</v>
      </c>
      <c r="O16" s="4" t="s">
        <v>30</v>
      </c>
      <c r="P16" s="4" t="s">
        <v>31</v>
      </c>
      <c r="Q16" s="4">
        <v>0</v>
      </c>
      <c r="R16" s="6">
        <v>44257</v>
      </c>
      <c r="S16" s="5">
        <v>44273</v>
      </c>
      <c r="T16" s="4" t="s">
        <v>32</v>
      </c>
      <c r="U16" s="4">
        <v>-152</v>
      </c>
      <c r="V16" s="4">
        <v>0</v>
      </c>
      <c r="W16" s="4">
        <v>0</v>
      </c>
    </row>
    <row r="17" s="4" customFormat="1" spans="1:23">
      <c r="A17" s="4">
        <v>14499487407</v>
      </c>
      <c r="B17" s="4" t="s">
        <v>24</v>
      </c>
      <c r="C17" s="4" t="s">
        <v>25</v>
      </c>
      <c r="D17" s="4" t="s">
        <v>63</v>
      </c>
      <c r="E17" s="4" t="s">
        <v>34</v>
      </c>
      <c r="F17" s="5">
        <v>44257</v>
      </c>
      <c r="G17" s="5">
        <v>44258</v>
      </c>
      <c r="H17" s="4">
        <v>1</v>
      </c>
      <c r="I17" s="4">
        <v>1</v>
      </c>
      <c r="J17" s="4">
        <v>1</v>
      </c>
      <c r="K17" s="4" t="s">
        <v>28</v>
      </c>
      <c r="L17" s="4">
        <v>182</v>
      </c>
      <c r="M17" s="4">
        <v>182</v>
      </c>
      <c r="N17" s="4" t="s">
        <v>64</v>
      </c>
      <c r="O17" s="4" t="s">
        <v>30</v>
      </c>
      <c r="P17" s="4" t="s">
        <v>31</v>
      </c>
      <c r="Q17" s="4">
        <v>0</v>
      </c>
      <c r="R17" s="6">
        <v>44257</v>
      </c>
      <c r="S17" s="5">
        <v>44273</v>
      </c>
      <c r="T17" s="4" t="s">
        <v>32</v>
      </c>
      <c r="U17" s="4">
        <v>182</v>
      </c>
      <c r="V17" s="4">
        <v>0</v>
      </c>
      <c r="W17" s="4">
        <v>0</v>
      </c>
    </row>
    <row r="18" s="4" customFormat="1" spans="1:24">
      <c r="A18" s="4">
        <v>14499681244</v>
      </c>
      <c r="B18" s="4" t="s">
        <v>24</v>
      </c>
      <c r="C18" s="4" t="s">
        <v>25</v>
      </c>
      <c r="D18" s="4" t="s">
        <v>65</v>
      </c>
      <c r="E18" s="4" t="s">
        <v>66</v>
      </c>
      <c r="F18" s="5">
        <v>44257</v>
      </c>
      <c r="G18" s="5">
        <v>44258</v>
      </c>
      <c r="H18" s="4">
        <v>1</v>
      </c>
      <c r="I18" s="4">
        <v>1</v>
      </c>
      <c r="J18" s="4">
        <v>1</v>
      </c>
      <c r="K18" s="4" t="s">
        <v>28</v>
      </c>
      <c r="L18" s="4">
        <v>266</v>
      </c>
      <c r="M18" s="4">
        <v>266</v>
      </c>
      <c r="N18" s="4" t="s">
        <v>67</v>
      </c>
      <c r="O18" s="4" t="s">
        <v>30</v>
      </c>
      <c r="P18" s="4" t="s">
        <v>31</v>
      </c>
      <c r="Q18" s="4">
        <v>0</v>
      </c>
      <c r="R18" s="6">
        <v>44257</v>
      </c>
      <c r="S18" s="5">
        <v>44273</v>
      </c>
      <c r="T18" s="4" t="s">
        <v>32</v>
      </c>
      <c r="U18" s="4">
        <v>266</v>
      </c>
      <c r="V18" s="4">
        <v>0</v>
      </c>
      <c r="W18" s="4">
        <v>0</v>
      </c>
      <c r="X18" s="4">
        <v>1999790</v>
      </c>
    </row>
    <row r="19" s="4" customFormat="1" spans="1:24">
      <c r="A19" s="4">
        <v>14499714703</v>
      </c>
      <c r="B19" s="4" t="s">
        <v>24</v>
      </c>
      <c r="C19" s="4" t="s">
        <v>25</v>
      </c>
      <c r="D19" s="4" t="s">
        <v>68</v>
      </c>
      <c r="E19" s="4" t="s">
        <v>40</v>
      </c>
      <c r="F19" s="5">
        <v>44257</v>
      </c>
      <c r="G19" s="5">
        <v>44258</v>
      </c>
      <c r="H19" s="4">
        <v>1</v>
      </c>
      <c r="I19" s="4">
        <v>1</v>
      </c>
      <c r="J19" s="4">
        <v>1</v>
      </c>
      <c r="K19" s="4" t="s">
        <v>28</v>
      </c>
      <c r="L19" s="4">
        <v>121</v>
      </c>
      <c r="M19" s="4">
        <v>121</v>
      </c>
      <c r="N19" s="4" t="s">
        <v>69</v>
      </c>
      <c r="O19" s="4" t="s">
        <v>30</v>
      </c>
      <c r="P19" s="4" t="s">
        <v>31</v>
      </c>
      <c r="Q19" s="4">
        <v>0</v>
      </c>
      <c r="R19" s="6">
        <v>44257</v>
      </c>
      <c r="S19" s="5">
        <v>44273</v>
      </c>
      <c r="T19" s="4" t="s">
        <v>32</v>
      </c>
      <c r="U19" s="4">
        <v>121</v>
      </c>
      <c r="V19" s="4">
        <v>0</v>
      </c>
      <c r="W19" s="4">
        <v>0</v>
      </c>
      <c r="X19" s="4">
        <v>1999813</v>
      </c>
    </row>
    <row r="20" s="4" customFormat="1" spans="1:23">
      <c r="A20" s="4">
        <v>14499722598</v>
      </c>
      <c r="B20" s="4" t="s">
        <v>24</v>
      </c>
      <c r="C20" s="4" t="s">
        <v>25</v>
      </c>
      <c r="D20" s="4" t="s">
        <v>68</v>
      </c>
      <c r="E20" s="4" t="s">
        <v>40</v>
      </c>
      <c r="F20" s="5">
        <v>44257</v>
      </c>
      <c r="G20" s="5">
        <v>44258</v>
      </c>
      <c r="H20" s="4">
        <v>1</v>
      </c>
      <c r="I20" s="4">
        <v>1</v>
      </c>
      <c r="J20" s="4">
        <v>1</v>
      </c>
      <c r="K20" s="4" t="s">
        <v>28</v>
      </c>
      <c r="L20" s="4">
        <v>121</v>
      </c>
      <c r="M20" s="4">
        <v>121</v>
      </c>
      <c r="N20" s="4" t="s">
        <v>70</v>
      </c>
      <c r="O20" s="4" t="s">
        <v>30</v>
      </c>
      <c r="P20" s="4" t="s">
        <v>31</v>
      </c>
      <c r="Q20" s="4">
        <v>0</v>
      </c>
      <c r="R20" s="6">
        <v>44257</v>
      </c>
      <c r="S20" s="5">
        <v>44273</v>
      </c>
      <c r="T20" s="4" t="s">
        <v>32</v>
      </c>
      <c r="U20" s="4">
        <v>121</v>
      </c>
      <c r="V20" s="4">
        <v>0</v>
      </c>
      <c r="W20" s="4">
        <v>0</v>
      </c>
    </row>
    <row r="21" s="4" customFormat="1" spans="1:24">
      <c r="A21" s="4">
        <v>14499814734</v>
      </c>
      <c r="B21" s="4" t="s">
        <v>24</v>
      </c>
      <c r="C21" s="4" t="s">
        <v>25</v>
      </c>
      <c r="D21" s="4" t="s">
        <v>68</v>
      </c>
      <c r="E21" s="4" t="s">
        <v>40</v>
      </c>
      <c r="F21" s="5">
        <v>44257</v>
      </c>
      <c r="G21" s="5">
        <v>44258</v>
      </c>
      <c r="H21" s="4">
        <v>1</v>
      </c>
      <c r="I21" s="4">
        <v>1</v>
      </c>
      <c r="J21" s="4">
        <v>1</v>
      </c>
      <c r="K21" s="4" t="s">
        <v>28</v>
      </c>
      <c r="L21" s="4">
        <v>121</v>
      </c>
      <c r="M21" s="4">
        <v>121</v>
      </c>
      <c r="N21" s="4" t="s">
        <v>71</v>
      </c>
      <c r="O21" s="4" t="s">
        <v>30</v>
      </c>
      <c r="P21" s="4" t="s">
        <v>31</v>
      </c>
      <c r="Q21" s="4">
        <v>0</v>
      </c>
      <c r="R21" s="6">
        <v>44257</v>
      </c>
      <c r="S21" s="5">
        <v>44273</v>
      </c>
      <c r="T21" s="4" t="s">
        <v>32</v>
      </c>
      <c r="U21" s="4">
        <v>121</v>
      </c>
      <c r="V21" s="4">
        <v>0</v>
      </c>
      <c r="W21" s="4">
        <v>0</v>
      </c>
      <c r="X21" s="4">
        <v>1999855</v>
      </c>
    </row>
    <row r="22" s="4" customFormat="1" spans="1:24">
      <c r="A22" s="4">
        <v>14500036589</v>
      </c>
      <c r="B22" s="4" t="s">
        <v>24</v>
      </c>
      <c r="C22" s="4" t="s">
        <v>25</v>
      </c>
      <c r="D22" s="4" t="s">
        <v>72</v>
      </c>
      <c r="E22" s="4" t="s">
        <v>73</v>
      </c>
      <c r="F22" s="5">
        <v>44257</v>
      </c>
      <c r="G22" s="5">
        <v>44258</v>
      </c>
      <c r="H22" s="4">
        <v>1</v>
      </c>
      <c r="I22" s="4">
        <v>1</v>
      </c>
      <c r="J22" s="4">
        <v>1</v>
      </c>
      <c r="K22" s="4" t="s">
        <v>28</v>
      </c>
      <c r="L22" s="4">
        <v>293</v>
      </c>
      <c r="M22" s="4">
        <v>293</v>
      </c>
      <c r="N22" s="4" t="s">
        <v>74</v>
      </c>
      <c r="O22" s="4" t="s">
        <v>30</v>
      </c>
      <c r="P22" s="4" t="s">
        <v>31</v>
      </c>
      <c r="Q22" s="4">
        <v>0</v>
      </c>
      <c r="R22" s="6">
        <v>44257</v>
      </c>
      <c r="S22" s="5">
        <v>44273</v>
      </c>
      <c r="T22" s="4" t="s">
        <v>32</v>
      </c>
      <c r="U22" s="4">
        <v>293</v>
      </c>
      <c r="V22" s="4">
        <v>0</v>
      </c>
      <c r="W22" s="4">
        <v>0</v>
      </c>
      <c r="X22" s="4">
        <v>2000003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5"/>
  <sheetViews>
    <sheetView tabSelected="1" workbookViewId="0">
      <selection activeCell="D25" sqref="D25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75</v>
      </c>
    </row>
    <row r="2" s="4" customFormat="1" spans="1:11">
      <c r="A2" s="4">
        <v>14492542668</v>
      </c>
      <c r="B2" s="4">
        <v>491</v>
      </c>
      <c r="C2" s="4" t="str">
        <f>VLOOKUP(A2,HOP!A:H,8,0)</f>
        <v>491.00</v>
      </c>
      <c r="D2" s="4">
        <f>VLOOKUP(A2,HOP!A:B,2,0)</f>
        <v>1998045</v>
      </c>
      <c r="E2" s="4">
        <f>B2-C2</f>
        <v>0</v>
      </c>
      <c r="K2" s="4" t="str">
        <f>$K$1&amp;D2</f>
        <v>,1998045</v>
      </c>
    </row>
    <row r="3" s="4" customFormat="1" spans="1:11">
      <c r="A3" s="4">
        <v>14494141766</v>
      </c>
      <c r="B3" s="4">
        <v>118</v>
      </c>
      <c r="C3" s="4" t="str">
        <f>VLOOKUP(A3,HOP!A:H,8,0)</f>
        <v>118.00</v>
      </c>
      <c r="D3" s="4">
        <f>VLOOKUP(A3,HOP!A:B,2,0)</f>
        <v>1998646</v>
      </c>
      <c r="E3" s="4">
        <f>B3-C3</f>
        <v>0</v>
      </c>
      <c r="K3" s="4" t="str">
        <f>$K$1&amp;D3</f>
        <v>,1998646</v>
      </c>
    </row>
    <row r="4" s="4" customFormat="1" spans="1:11">
      <c r="A4" s="4">
        <v>14494272569</v>
      </c>
      <c r="B4" s="4">
        <v>228</v>
      </c>
      <c r="C4" s="4" t="str">
        <f>VLOOKUP(A4,HOP!A:H,8,0)</f>
        <v>228.00</v>
      </c>
      <c r="D4" s="4">
        <f>VLOOKUP(A4,HOP!A:B,2,0)</f>
        <v>1998680</v>
      </c>
      <c r="E4" s="4">
        <f>B4-C4</f>
        <v>0</v>
      </c>
      <c r="K4" s="4" t="str">
        <f>$K$1&amp;D4</f>
        <v>,1998680</v>
      </c>
    </row>
    <row r="5" s="4" customFormat="1" spans="1:11">
      <c r="A5" s="4">
        <v>14494312402</v>
      </c>
      <c r="B5" s="4">
        <v>122</v>
      </c>
      <c r="C5" s="4" t="str">
        <f>VLOOKUP(A5,HOP!A:H,8,0)</f>
        <v>122.00</v>
      </c>
      <c r="D5" s="4">
        <f>VLOOKUP(A5,HOP!A:B,2,0)</f>
        <v>1998688</v>
      </c>
      <c r="E5" s="4">
        <f>B5-C5</f>
        <v>0</v>
      </c>
      <c r="K5" s="4" t="str">
        <f>$K$1&amp;D5</f>
        <v>,1998688</v>
      </c>
    </row>
    <row r="6" s="4" customFormat="1" spans="1:11">
      <c r="A6" s="4">
        <v>14494378170</v>
      </c>
      <c r="B6" s="4">
        <v>121</v>
      </c>
      <c r="C6" s="4" t="str">
        <f>VLOOKUP(A6,HOP!A:H,8,0)</f>
        <v>121.00</v>
      </c>
      <c r="D6" s="4">
        <f>VLOOKUP(A6,HOP!A:B,2,0)</f>
        <v>1998710</v>
      </c>
      <c r="E6" s="4">
        <f>B6-C6</f>
        <v>0</v>
      </c>
      <c r="K6" s="4" t="str">
        <f>$K$1&amp;D6</f>
        <v>,1998710</v>
      </c>
    </row>
    <row r="7" s="4" customFormat="1" hidden="1" spans="1:11">
      <c r="A7" s="4">
        <v>14495251148</v>
      </c>
      <c r="B7" s="4">
        <v>0</v>
      </c>
      <c r="C7" s="4" t="str">
        <f>VLOOKUP(A7,HOP!A:H,8,0)</f>
        <v>0.00</v>
      </c>
      <c r="D7" s="4">
        <f>VLOOKUP(A7,HOP!A:B,2,0)</f>
        <v>1999000</v>
      </c>
      <c r="E7" s="4">
        <f>B7-C7</f>
        <v>0</v>
      </c>
      <c r="K7" s="4" t="str">
        <f>$K$1&amp;D7</f>
        <v>,1999000</v>
      </c>
    </row>
    <row r="8" s="4" customFormat="1" spans="1:11">
      <c r="A8" s="4">
        <v>14495267557</v>
      </c>
      <c r="B8" s="4">
        <v>109</v>
      </c>
      <c r="C8" s="4" t="str">
        <f>VLOOKUP(A8,HOP!A:H,8,0)</f>
        <v>109.00</v>
      </c>
      <c r="D8" s="4">
        <f>VLOOKUP(A8,HOP!A:B,2,0)</f>
        <v>1999007</v>
      </c>
      <c r="E8" s="4">
        <f>B8-C8</f>
        <v>0</v>
      </c>
      <c r="K8" s="4" t="str">
        <f>$K$1&amp;D8</f>
        <v>,1999007</v>
      </c>
    </row>
    <row r="9" s="4" customFormat="1" spans="1:11">
      <c r="A9" s="4">
        <v>14498886410</v>
      </c>
      <c r="B9" s="4">
        <v>151</v>
      </c>
      <c r="C9" s="4" t="str">
        <f>VLOOKUP(A9,HOP!A:H,8,0)</f>
        <v>151.00</v>
      </c>
      <c r="D9" s="4">
        <f>VLOOKUP(A9,HOP!A:B,2,0)</f>
        <v>1999358</v>
      </c>
      <c r="E9" s="4">
        <f t="shared" ref="E9:E21" si="0">B9-C9</f>
        <v>0</v>
      </c>
      <c r="K9" s="4" t="str">
        <f t="shared" ref="K9:K21" si="1">$K$1&amp;D9</f>
        <v>,1999358</v>
      </c>
    </row>
    <row r="10" s="4" customFormat="1" spans="1:11">
      <c r="A10" s="4">
        <v>14499101581</v>
      </c>
      <c r="B10" s="4">
        <v>173</v>
      </c>
      <c r="C10" s="4" t="str">
        <f>VLOOKUP(A10,HOP!A:H,8,0)</f>
        <v>173.00</v>
      </c>
      <c r="D10" s="4">
        <f>VLOOKUP(A10,HOP!A:B,2,0)</f>
        <v>1999455</v>
      </c>
      <c r="E10" s="4">
        <f t="shared" si="0"/>
        <v>0</v>
      </c>
      <c r="K10" s="4" t="str">
        <f t="shared" si="1"/>
        <v>,1999455</v>
      </c>
    </row>
    <row r="11" s="4" customFormat="1" spans="1:11">
      <c r="A11" s="4">
        <v>14499140890</v>
      </c>
      <c r="B11" s="4">
        <v>177</v>
      </c>
      <c r="C11" s="4" t="str">
        <f>VLOOKUP(A11,HOP!A:H,8,0)</f>
        <v>177.00</v>
      </c>
      <c r="D11" s="4">
        <f>VLOOKUP(A11,HOP!A:B,2,0)</f>
        <v>1999473</v>
      </c>
      <c r="E11" s="4">
        <f t="shared" si="0"/>
        <v>0</v>
      </c>
      <c r="K11" s="4" t="str">
        <f t="shared" si="1"/>
        <v>,1999473</v>
      </c>
    </row>
    <row r="12" s="4" customFormat="1" hidden="1" spans="1:11">
      <c r="A12" s="4">
        <v>14499252462</v>
      </c>
      <c r="B12" s="4">
        <v>0</v>
      </c>
      <c r="C12" s="4">
        <v>0</v>
      </c>
      <c r="D12" s="4">
        <v>1999529</v>
      </c>
      <c r="E12" s="4">
        <f t="shared" si="0"/>
        <v>0</v>
      </c>
      <c r="K12" s="4" t="str">
        <f t="shared" si="1"/>
        <v>,1999529</v>
      </c>
    </row>
    <row r="13" s="4" customFormat="1" spans="1:11">
      <c r="A13" s="4">
        <v>14499397693</v>
      </c>
      <c r="B13" s="4">
        <v>173</v>
      </c>
      <c r="C13" s="4" t="str">
        <f>VLOOKUP(A13,HOP!A:H,8,0)</f>
        <v>173.00</v>
      </c>
      <c r="D13" s="4">
        <f>VLOOKUP(A13,HOP!A:B,2,0)</f>
        <v>1999613</v>
      </c>
      <c r="E13" s="4">
        <f t="shared" si="0"/>
        <v>0</v>
      </c>
      <c r="K13" s="4" t="str">
        <f t="shared" si="1"/>
        <v>,1999613</v>
      </c>
    </row>
    <row r="14" s="4" customFormat="1" spans="1:11">
      <c r="A14" s="4">
        <v>14499456980</v>
      </c>
      <c r="B14" s="4">
        <v>491</v>
      </c>
      <c r="C14" s="4" t="str">
        <f>VLOOKUP(A14,HOP!A:H,8,0)</f>
        <v>491.00</v>
      </c>
      <c r="D14" s="4">
        <f>VLOOKUP(A14,HOP!A:B,2,0)</f>
        <v>1999656</v>
      </c>
      <c r="E14" s="4">
        <f t="shared" si="0"/>
        <v>0</v>
      </c>
      <c r="K14" s="4" t="str">
        <f t="shared" si="1"/>
        <v>,1999656</v>
      </c>
    </row>
    <row r="15" s="4" customFormat="1" spans="1:11">
      <c r="A15" s="4">
        <v>14499487407</v>
      </c>
      <c r="B15" s="4">
        <v>182</v>
      </c>
      <c r="C15" s="4" t="str">
        <f>VLOOKUP(A15,HOP!A:H,8,0)</f>
        <v>182.00</v>
      </c>
      <c r="D15" s="4">
        <f>VLOOKUP(A15,HOP!A:B,2,0)</f>
        <v>1999667</v>
      </c>
      <c r="E15" s="4">
        <f>B15-C15</f>
        <v>0</v>
      </c>
      <c r="K15" s="4" t="str">
        <f>$K$1&amp;D15</f>
        <v>,1999667</v>
      </c>
    </row>
    <row r="16" s="4" customFormat="1" spans="1:11">
      <c r="A16" s="4">
        <v>14499681244</v>
      </c>
      <c r="B16" s="4">
        <v>266</v>
      </c>
      <c r="C16" s="4" t="str">
        <f>VLOOKUP(A16,HOP!A:H,8,0)</f>
        <v>266.00</v>
      </c>
      <c r="D16" s="4">
        <f>VLOOKUP(A16,HOP!A:B,2,0)</f>
        <v>1999790</v>
      </c>
      <c r="E16" s="4">
        <f>B16-C16</f>
        <v>0</v>
      </c>
      <c r="K16" s="4" t="str">
        <f>$K$1&amp;D16</f>
        <v>,1999790</v>
      </c>
    </row>
    <row r="17" s="4" customFormat="1" spans="1:11">
      <c r="A17" s="4">
        <v>14499714703</v>
      </c>
      <c r="B17" s="4">
        <v>121</v>
      </c>
      <c r="C17" s="4" t="str">
        <f>VLOOKUP(A17,HOP!A:H,8,0)</f>
        <v>121.00</v>
      </c>
      <c r="D17" s="4">
        <f>VLOOKUP(A17,HOP!A:B,2,0)</f>
        <v>1999813</v>
      </c>
      <c r="E17" s="4">
        <f>B17-C17</f>
        <v>0</v>
      </c>
      <c r="K17" s="4" t="str">
        <f>$K$1&amp;D17</f>
        <v>,1999813</v>
      </c>
    </row>
    <row r="18" s="4" customFormat="1" spans="1:11">
      <c r="A18" s="4">
        <v>14499722598</v>
      </c>
      <c r="B18" s="4">
        <v>121</v>
      </c>
      <c r="C18" s="4" t="str">
        <f>VLOOKUP(A18,HOP!A:H,8,0)</f>
        <v>121.00</v>
      </c>
      <c r="D18" s="4">
        <f>VLOOKUP(A18,HOP!A:B,2,0)</f>
        <v>1999817</v>
      </c>
      <c r="E18" s="4">
        <f>B18-C18</f>
        <v>0</v>
      </c>
      <c r="K18" s="4" t="str">
        <f>$K$1&amp;D18</f>
        <v>,1999817</v>
      </c>
    </row>
    <row r="19" s="4" customFormat="1" spans="1:11">
      <c r="A19" s="4">
        <v>14499814734</v>
      </c>
      <c r="B19" s="4">
        <v>121</v>
      </c>
      <c r="C19" s="4" t="str">
        <f>VLOOKUP(A19,HOP!A:H,8,0)</f>
        <v>121.00</v>
      </c>
      <c r="D19" s="4">
        <f>VLOOKUP(A19,HOP!A:B,2,0)</f>
        <v>1999855</v>
      </c>
      <c r="E19" s="4">
        <f>B19-C19</f>
        <v>0</v>
      </c>
      <c r="K19" s="4" t="str">
        <f>$K$1&amp;D19</f>
        <v>,1999855</v>
      </c>
    </row>
    <row r="20" s="4" customFormat="1" spans="1:11">
      <c r="A20" s="4">
        <v>14500036589</v>
      </c>
      <c r="B20" s="4">
        <v>293</v>
      </c>
      <c r="C20" s="4" t="str">
        <f>VLOOKUP(A20,HOP!A:H,8,0)</f>
        <v>293.00</v>
      </c>
      <c r="D20" s="4">
        <f>VLOOKUP(A20,HOP!A:B,2,0)</f>
        <v>2000003</v>
      </c>
      <c r="E20" s="4">
        <f>B20-C20</f>
        <v>0</v>
      </c>
      <c r="K20" s="4" t="str">
        <f>$K$1&amp;D20</f>
        <v>,2000003</v>
      </c>
    </row>
    <row r="22" spans="2:2">
      <c r="B22" s="4">
        <f>SUM(B2:B21)</f>
        <v>3458</v>
      </c>
    </row>
    <row r="24" spans="1:1">
      <c r="A24" s="4" t="s">
        <v>76</v>
      </c>
    </row>
    <row r="25" spans="1:1">
      <c r="A25" s="4" t="s">
        <v>77</v>
      </c>
    </row>
  </sheetData>
  <autoFilter ref="A1:P20">
    <filterColumn colId="1">
      <filters>
        <filter val="121"/>
        <filter val="151"/>
        <filter val="491"/>
        <filter val="122"/>
        <filter val="182"/>
        <filter val="173"/>
        <filter val="293"/>
        <filter val="266"/>
        <filter val="177"/>
        <filter val="118"/>
        <filter val="22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2" sqref="A2:B1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5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17</v>
      </c>
    </row>
    <row r="2" s="1" customFormat="1" ht="20" customHeight="1" spans="1:11">
      <c r="A2" s="3">
        <v>14500036589</v>
      </c>
      <c r="B2" s="3">
        <v>2000003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91</v>
      </c>
      <c r="H2" s="2" t="s">
        <v>92</v>
      </c>
      <c r="I2" s="2" t="s">
        <v>93</v>
      </c>
      <c r="J2" s="2" t="s">
        <v>94</v>
      </c>
      <c r="K2" s="2" t="s">
        <v>95</v>
      </c>
    </row>
    <row r="3" s="1" customFormat="1" ht="20" customHeight="1" spans="1:11">
      <c r="A3" s="3">
        <v>14499814734</v>
      </c>
      <c r="B3" s="3">
        <v>1999855</v>
      </c>
      <c r="C3" s="2" t="s">
        <v>96</v>
      </c>
      <c r="D3" s="2" t="s">
        <v>71</v>
      </c>
      <c r="E3" s="2" t="s">
        <v>89</v>
      </c>
      <c r="F3" s="2" t="s">
        <v>90</v>
      </c>
      <c r="G3" s="2" t="s">
        <v>91</v>
      </c>
      <c r="H3" s="2" t="s">
        <v>97</v>
      </c>
      <c r="I3" s="2" t="s">
        <v>71</v>
      </c>
      <c r="J3" s="2" t="s">
        <v>94</v>
      </c>
      <c r="K3" s="2" t="s">
        <v>98</v>
      </c>
    </row>
    <row r="4" s="1" customFormat="1" ht="20" customHeight="1" spans="1:11">
      <c r="A4" s="3">
        <v>14499722598</v>
      </c>
      <c r="B4" s="3">
        <v>1999817</v>
      </c>
      <c r="C4" s="2" t="s">
        <v>96</v>
      </c>
      <c r="D4" s="2" t="s">
        <v>70</v>
      </c>
      <c r="E4" s="2" t="s">
        <v>89</v>
      </c>
      <c r="F4" s="2" t="s">
        <v>90</v>
      </c>
      <c r="G4" s="2" t="s">
        <v>91</v>
      </c>
      <c r="H4" s="2" t="s">
        <v>97</v>
      </c>
      <c r="I4" s="2" t="s">
        <v>70</v>
      </c>
      <c r="J4" s="2" t="s">
        <v>94</v>
      </c>
      <c r="K4" s="2" t="s">
        <v>99</v>
      </c>
    </row>
    <row r="5" s="1" customFormat="1" ht="20" customHeight="1" spans="1:11">
      <c r="A5" s="3">
        <v>14499714703</v>
      </c>
      <c r="B5" s="3">
        <v>1999813</v>
      </c>
      <c r="C5" s="2" t="s">
        <v>96</v>
      </c>
      <c r="D5" s="2" t="s">
        <v>69</v>
      </c>
      <c r="E5" s="2" t="s">
        <v>89</v>
      </c>
      <c r="F5" s="2" t="s">
        <v>90</v>
      </c>
      <c r="G5" s="2" t="s">
        <v>91</v>
      </c>
      <c r="H5" s="2" t="s">
        <v>97</v>
      </c>
      <c r="I5" s="2" t="s">
        <v>69</v>
      </c>
      <c r="J5" s="2" t="s">
        <v>94</v>
      </c>
      <c r="K5" s="2" t="s">
        <v>100</v>
      </c>
    </row>
    <row r="6" s="1" customFormat="1" ht="20" customHeight="1" spans="1:11">
      <c r="A6" s="3">
        <v>14499681244</v>
      </c>
      <c r="B6" s="3">
        <v>1999790</v>
      </c>
      <c r="C6" s="2" t="s">
        <v>101</v>
      </c>
      <c r="D6" s="2" t="s">
        <v>67</v>
      </c>
      <c r="E6" s="2" t="s">
        <v>89</v>
      </c>
      <c r="F6" s="2" t="s">
        <v>90</v>
      </c>
      <c r="G6" s="2" t="s">
        <v>91</v>
      </c>
      <c r="H6" s="2" t="s">
        <v>102</v>
      </c>
      <c r="I6" s="2" t="s">
        <v>67</v>
      </c>
      <c r="J6" s="2" t="s">
        <v>94</v>
      </c>
      <c r="K6" s="2" t="s">
        <v>103</v>
      </c>
    </row>
    <row r="7" s="1" customFormat="1" ht="20" customHeight="1" spans="1:11">
      <c r="A7" s="3">
        <v>14499487407</v>
      </c>
      <c r="B7" s="3">
        <v>1999667</v>
      </c>
      <c r="C7" s="2" t="s">
        <v>104</v>
      </c>
      <c r="D7" s="2" t="s">
        <v>64</v>
      </c>
      <c r="E7" s="2" t="s">
        <v>89</v>
      </c>
      <c r="F7" s="2" t="s">
        <v>90</v>
      </c>
      <c r="G7" s="2" t="s">
        <v>91</v>
      </c>
      <c r="H7" s="2" t="s">
        <v>105</v>
      </c>
      <c r="I7" s="2" t="s">
        <v>64</v>
      </c>
      <c r="J7" s="2" t="s">
        <v>94</v>
      </c>
      <c r="K7" s="2" t="s">
        <v>106</v>
      </c>
    </row>
    <row r="8" s="1" customFormat="1" ht="20" customHeight="1" spans="1:11">
      <c r="A8" s="3">
        <v>14499456980</v>
      </c>
      <c r="B8" s="3">
        <v>1999656</v>
      </c>
      <c r="C8" s="2" t="s">
        <v>107</v>
      </c>
      <c r="D8" s="2" t="s">
        <v>62</v>
      </c>
      <c r="E8" s="2" t="s">
        <v>89</v>
      </c>
      <c r="F8" s="2" t="s">
        <v>90</v>
      </c>
      <c r="G8" s="2" t="s">
        <v>91</v>
      </c>
      <c r="H8" s="2" t="s">
        <v>108</v>
      </c>
      <c r="I8" s="2" t="s">
        <v>62</v>
      </c>
      <c r="J8" s="2" t="s">
        <v>94</v>
      </c>
      <c r="K8" s="2" t="s">
        <v>109</v>
      </c>
    </row>
    <row r="9" s="1" customFormat="1" ht="20" customHeight="1" spans="1:11">
      <c r="A9" s="3">
        <v>14499397693</v>
      </c>
      <c r="B9" s="3">
        <v>1999613</v>
      </c>
      <c r="C9" s="2" t="s">
        <v>110</v>
      </c>
      <c r="D9" s="2" t="s">
        <v>60</v>
      </c>
      <c r="E9" s="2" t="s">
        <v>89</v>
      </c>
      <c r="F9" s="2" t="s">
        <v>90</v>
      </c>
      <c r="G9" s="2" t="s">
        <v>91</v>
      </c>
      <c r="H9" s="2" t="s">
        <v>111</v>
      </c>
      <c r="I9" s="2" t="s">
        <v>60</v>
      </c>
      <c r="J9" s="2" t="s">
        <v>94</v>
      </c>
      <c r="K9" s="2" t="s">
        <v>112</v>
      </c>
    </row>
    <row r="10" s="1" customFormat="1" ht="20" customHeight="1" spans="1:11">
      <c r="A10" s="3">
        <v>14499140890</v>
      </c>
      <c r="B10" s="3">
        <v>1999473</v>
      </c>
      <c r="C10" s="2" t="s">
        <v>113</v>
      </c>
      <c r="D10" s="2" t="s">
        <v>56</v>
      </c>
      <c r="E10" s="2" t="s">
        <v>89</v>
      </c>
      <c r="F10" s="2" t="s">
        <v>90</v>
      </c>
      <c r="G10" s="2" t="s">
        <v>91</v>
      </c>
      <c r="H10" s="2" t="s">
        <v>114</v>
      </c>
      <c r="I10" s="2" t="s">
        <v>56</v>
      </c>
      <c r="J10" s="2" t="s">
        <v>94</v>
      </c>
      <c r="K10" s="2" t="s">
        <v>115</v>
      </c>
    </row>
    <row r="11" s="1" customFormat="1" ht="20" customHeight="1" spans="1:11">
      <c r="A11" s="3">
        <v>14499101581</v>
      </c>
      <c r="B11" s="3">
        <v>1999455</v>
      </c>
      <c r="C11" s="2" t="s">
        <v>110</v>
      </c>
      <c r="D11" s="2" t="s">
        <v>53</v>
      </c>
      <c r="E11" s="2" t="s">
        <v>89</v>
      </c>
      <c r="F11" s="2" t="s">
        <v>90</v>
      </c>
      <c r="G11" s="2" t="s">
        <v>91</v>
      </c>
      <c r="H11" s="2" t="s">
        <v>111</v>
      </c>
      <c r="I11" s="2" t="s">
        <v>53</v>
      </c>
      <c r="J11" s="2" t="s">
        <v>94</v>
      </c>
      <c r="K11" s="2" t="s">
        <v>116</v>
      </c>
    </row>
    <row r="12" s="1" customFormat="1" ht="20" customHeight="1" spans="1:11">
      <c r="A12" s="3">
        <v>14498886410</v>
      </c>
      <c r="B12" s="3">
        <v>1999358</v>
      </c>
      <c r="C12" s="2" t="s">
        <v>117</v>
      </c>
      <c r="D12" s="2" t="s">
        <v>50</v>
      </c>
      <c r="E12" s="2" t="s">
        <v>89</v>
      </c>
      <c r="F12" s="2" t="s">
        <v>90</v>
      </c>
      <c r="G12" s="2" t="s">
        <v>91</v>
      </c>
      <c r="H12" s="2" t="s">
        <v>118</v>
      </c>
      <c r="I12" s="2" t="s">
        <v>50</v>
      </c>
      <c r="J12" s="2" t="s">
        <v>94</v>
      </c>
      <c r="K12" s="2" t="s">
        <v>119</v>
      </c>
    </row>
    <row r="13" s="1" customFormat="1" ht="20" customHeight="1" spans="1:11">
      <c r="A13" s="3">
        <v>14495267557</v>
      </c>
      <c r="B13" s="3">
        <v>1999007</v>
      </c>
      <c r="C13" s="2" t="s">
        <v>120</v>
      </c>
      <c r="D13" s="2" t="s">
        <v>47</v>
      </c>
      <c r="E13" s="2" t="s">
        <v>89</v>
      </c>
      <c r="F13" s="2" t="s">
        <v>90</v>
      </c>
      <c r="G13" s="2" t="s">
        <v>91</v>
      </c>
      <c r="H13" s="2" t="s">
        <v>121</v>
      </c>
      <c r="I13" s="2" t="s">
        <v>47</v>
      </c>
      <c r="J13" s="2" t="s">
        <v>94</v>
      </c>
      <c r="K13" s="2" t="s">
        <v>122</v>
      </c>
    </row>
    <row r="14" s="1" customFormat="1" ht="20" customHeight="1" spans="1:11">
      <c r="A14" s="3">
        <v>14495251148</v>
      </c>
      <c r="B14" s="3">
        <v>1999000</v>
      </c>
      <c r="C14" s="2" t="s">
        <v>123</v>
      </c>
      <c r="D14" s="2" t="s">
        <v>46</v>
      </c>
      <c r="E14" s="2" t="s">
        <v>89</v>
      </c>
      <c r="F14" s="2" t="s">
        <v>90</v>
      </c>
      <c r="G14" s="2" t="s">
        <v>91</v>
      </c>
      <c r="H14" s="2" t="s">
        <v>124</v>
      </c>
      <c r="I14" s="2" t="s">
        <v>46</v>
      </c>
      <c r="J14" s="2" t="s">
        <v>94</v>
      </c>
      <c r="K14" s="2" t="s">
        <v>125</v>
      </c>
    </row>
    <row r="15" s="1" customFormat="1" ht="20" customHeight="1" spans="1:11">
      <c r="A15" s="3">
        <v>14494378170</v>
      </c>
      <c r="B15" s="3">
        <v>1998710</v>
      </c>
      <c r="C15" s="2" t="s">
        <v>126</v>
      </c>
      <c r="D15" s="2" t="s">
        <v>43</v>
      </c>
      <c r="E15" s="2" t="s">
        <v>89</v>
      </c>
      <c r="F15" s="2" t="s">
        <v>90</v>
      </c>
      <c r="G15" s="2" t="s">
        <v>91</v>
      </c>
      <c r="H15" s="2" t="s">
        <v>97</v>
      </c>
      <c r="I15" s="2" t="s">
        <v>43</v>
      </c>
      <c r="J15" s="2" t="s">
        <v>94</v>
      </c>
      <c r="K15" s="2" t="s">
        <v>127</v>
      </c>
    </row>
    <row r="16" s="1" customFormat="1" ht="20" customHeight="1" spans="1:11">
      <c r="A16" s="3">
        <v>14494312402</v>
      </c>
      <c r="B16" s="3">
        <v>1998688</v>
      </c>
      <c r="C16" s="2" t="s">
        <v>128</v>
      </c>
      <c r="D16" s="2" t="s">
        <v>41</v>
      </c>
      <c r="E16" s="2" t="s">
        <v>89</v>
      </c>
      <c r="F16" s="2" t="s">
        <v>90</v>
      </c>
      <c r="G16" s="2" t="s">
        <v>91</v>
      </c>
      <c r="H16" s="2" t="s">
        <v>129</v>
      </c>
      <c r="I16" s="2" t="s">
        <v>41</v>
      </c>
      <c r="J16" s="2" t="s">
        <v>94</v>
      </c>
      <c r="K16" s="2" t="s">
        <v>130</v>
      </c>
    </row>
    <row r="17" s="1" customFormat="1" ht="20" customHeight="1" spans="1:11">
      <c r="A17" s="3">
        <v>14494272569</v>
      </c>
      <c r="B17" s="3">
        <v>1998680</v>
      </c>
      <c r="C17" s="2" t="s">
        <v>131</v>
      </c>
      <c r="D17" s="2" t="s">
        <v>132</v>
      </c>
      <c r="E17" s="2" t="s">
        <v>89</v>
      </c>
      <c r="F17" s="2" t="s">
        <v>90</v>
      </c>
      <c r="G17" s="2" t="s">
        <v>91</v>
      </c>
      <c r="H17" s="2" t="s">
        <v>133</v>
      </c>
      <c r="I17" s="2" t="s">
        <v>93</v>
      </c>
      <c r="J17" s="2" t="s">
        <v>94</v>
      </c>
      <c r="K17" s="2" t="s">
        <v>134</v>
      </c>
    </row>
    <row r="18" s="1" customFormat="1" ht="20" customHeight="1" spans="1:11">
      <c r="A18" s="3">
        <v>14494141766</v>
      </c>
      <c r="B18" s="3">
        <v>1998646</v>
      </c>
      <c r="C18" s="2" t="s">
        <v>120</v>
      </c>
      <c r="D18" s="2" t="s">
        <v>35</v>
      </c>
      <c r="E18" s="2" t="s">
        <v>89</v>
      </c>
      <c r="F18" s="2" t="s">
        <v>90</v>
      </c>
      <c r="G18" s="2" t="s">
        <v>91</v>
      </c>
      <c r="H18" s="2" t="s">
        <v>135</v>
      </c>
      <c r="I18" s="2" t="s">
        <v>35</v>
      </c>
      <c r="J18" s="2" t="s">
        <v>94</v>
      </c>
      <c r="K18" s="2" t="s">
        <v>136</v>
      </c>
    </row>
    <row r="19" s="1" customFormat="1" ht="20" customHeight="1" spans="1:11">
      <c r="A19" s="3">
        <v>14492542668</v>
      </c>
      <c r="B19" s="3">
        <v>1998045</v>
      </c>
      <c r="C19" s="2" t="s">
        <v>107</v>
      </c>
      <c r="D19" s="2" t="s">
        <v>29</v>
      </c>
      <c r="E19" s="2" t="s">
        <v>89</v>
      </c>
      <c r="F19" s="2" t="s">
        <v>90</v>
      </c>
      <c r="G19" s="2" t="s">
        <v>91</v>
      </c>
      <c r="H19" s="2" t="s">
        <v>108</v>
      </c>
      <c r="I19" s="2" t="s">
        <v>29</v>
      </c>
      <c r="J19" s="2" t="s">
        <v>94</v>
      </c>
      <c r="K19" s="2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2021-03-18T02:09:55Z</dcterms:created>
  <dcterms:modified xsi:type="dcterms:W3CDTF">2021-03-18T02:15:00Z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