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<sst xmlns="http://schemas.openxmlformats.org/spreadsheetml/2006/main" count="812" uniqueCount="274">
  <si>
    <t>去哪儿网酒店预付对账单</t>
  </si>
  <si>
    <t>供应商名称：</t>
  </si>
  <si>
    <t>港丰国际</t>
  </si>
  <si>
    <t>结算周期：</t>
  </si>
  <si>
    <t>2021-03-22至2021-03-28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</si>
  <si>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</si>
  <si>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</si>
  <si>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</si>
  <si>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</si>
  <si>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</si>
  <si>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</si>
  <si>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</si>
  <si>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</si>
  <si>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</si>
  <si>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</si>
  <si>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</si>
  <si>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</si>
  <si>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</si>
  <si>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</si>
  <si>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</si>
  <si>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¥13,914.00</t>
  </si>
  <si>
    <t>¥3,516.00</t>
  </si>
  <si>
    <t>¥889.00</t>
  </si>
  <si>
    <t>-¥1,350.00</t>
  </si>
  <si>
    <t>¥8,159.00</t>
  </si>
  <si>
    <t>分类信息</t>
  </si>
  <si>
    <t>业务类型</t>
  </si>
  <si>
    <t>酒店预付（点击查看明细）</t>
  </si>
  <si>
    <t>¥9,509.00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</si>
  <si>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</si>
  <si>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</si>
  <si>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</si>
  <si>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</si>
  <si>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</si>
  <si>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</si>
  <si>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</si>
  <si>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</si>
  <si>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</si>
  <si>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</si>
  <si>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</si>
  <si>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</si>
  <si>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</si>
  <si>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</si>
  <si>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</si>
  <si>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</si>
  <si>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</si>
  <si>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</si>
  <si>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</si>
  <si>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</si>
  <si>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</si>
  <si>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</si>
  <si>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</si>
  <si>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</si>
  <si>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</si>
  <si>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</si>
  <si>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</si>
  <si>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</si>
  <si>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</si>
  <si>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</si>
  <si>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</si>
  <si>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</si>
  <si>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</si>
  <si>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</si>
  <si>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</si>
  <si>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</si>
  <si>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</si>
  <si>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</si>
  <si>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</si>
  <si>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</si>
  <si>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</si>
  <si>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</si>
  <si>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</si>
  <si>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702578519120</t>
  </si>
  <si>
    <t>2027933</t>
  </si>
  <si>
    <t>酒店预付</t>
  </si>
  <si>
    <t>否</t>
  </si>
  <si>
    <t>普通</t>
  </si>
  <si>
    <t>245662876</t>
  </si>
  <si>
    <t>澳门巴黎人</t>
  </si>
  <si>
    <t>1619975</t>
  </si>
  <si>
    <t>CHEN/JIE</t>
  </si>
  <si>
    <t>2021-03-21</t>
  </si>
  <si>
    <t>2021-03-22</t>
  </si>
  <si>
    <t>¥687.00</t>
  </si>
  <si>
    <t>¥51.00</t>
  </si>
  <si>
    <t>¥636.00</t>
  </si>
  <si>
    <t>deluxe double</t>
  </si>
  <si>
    <t>WEBSITE</t>
  </si>
  <si>
    <t>702577271576</t>
  </si>
  <si>
    <t>2027180</t>
  </si>
  <si>
    <t>2021-03-20</t>
  </si>
  <si>
    <t>¥713.00</t>
  </si>
  <si>
    <t>¥77.00</t>
  </si>
  <si>
    <t>702574243327</t>
  </si>
  <si>
    <t>2021636</t>
  </si>
  <si>
    <t>240164039</t>
  </si>
  <si>
    <t>澳门瑞吉酒店</t>
  </si>
  <si>
    <t>CAO/YING|YUAN/YU</t>
  </si>
  <si>
    <t>2021-03-17</t>
  </si>
  <si>
    <t>2021-03-23</t>
  </si>
  <si>
    <t>¥1,373.00</t>
  </si>
  <si>
    <t>¥103.00</t>
  </si>
  <si>
    <t>¥1,270.00</t>
  </si>
  <si>
    <t>st. regis twin suite</t>
  </si>
  <si>
    <t>702562729318</t>
  </si>
  <si>
    <t>2003977</t>
  </si>
  <si>
    <t>158581010</t>
  </si>
  <si>
    <t>法兰克福机场喜来登酒店及会议中心</t>
  </si>
  <si>
    <t>YIXIN/ZHU</t>
  </si>
  <si>
    <t>2021-03-05</t>
  </si>
  <si>
    <t>¥650.00</t>
  </si>
  <si>
    <t>¥49.00</t>
  </si>
  <si>
    <t>¥601.00</t>
  </si>
  <si>
    <t>Standard King Room</t>
  </si>
  <si>
    <t>702580208032</t>
  </si>
  <si>
    <t>809330680</t>
  </si>
  <si>
    <t>澳门丽思卡尔顿酒店</t>
  </si>
  <si>
    <t>ZHANG/ZESONG|ZHANG/ZEYI</t>
  </si>
  <si>
    <t>2021-03-25</t>
  </si>
  <si>
    <t>2021-03-23 16:10:47</t>
  </si>
  <si>
    <t>premier suite</t>
  </si>
  <si>
    <t>702578624422</t>
  </si>
  <si>
    <t>2028136</t>
  </si>
  <si>
    <t>158568896</t>
  </si>
  <si>
    <t>迪拜机场智选假日酒店</t>
  </si>
  <si>
    <t>ZHAO/KUN</t>
  </si>
  <si>
    <t>2021-03-24</t>
  </si>
  <si>
    <t>¥184.00</t>
  </si>
  <si>
    <t>¥15.00</t>
  </si>
  <si>
    <t>¥169.00</t>
  </si>
  <si>
    <t>twin room</t>
  </si>
  <si>
    <t>702578679959</t>
  </si>
  <si>
    <t>2028588</t>
  </si>
  <si>
    <t>158544209</t>
  </si>
  <si>
    <t>雅加达雅诗阁住宅酒店</t>
  </si>
  <si>
    <t>YU/GUANGHUI</t>
  </si>
  <si>
    <t>¥644.00</t>
  </si>
  <si>
    <t>¥50.00</t>
  </si>
  <si>
    <t>¥594.00</t>
  </si>
  <si>
    <t>Studio Premier</t>
  </si>
  <si>
    <t>702578439904</t>
  </si>
  <si>
    <t>2028049</t>
  </si>
  <si>
    <t>WU/XIANGJIE</t>
  </si>
  <si>
    <t>702578701845</t>
  </si>
  <si>
    <t>2028054</t>
  </si>
  <si>
    <t>GAO/XUEFENG</t>
  </si>
  <si>
    <t>702579151744</t>
  </si>
  <si>
    <t>2029972</t>
  </si>
  <si>
    <t>221934818</t>
  </si>
  <si>
    <t>永利澳门酒店</t>
  </si>
  <si>
    <t>ZHANG/LIMIN|HE/JIANGHAO</t>
  </si>
  <si>
    <t>2021-03-26</t>
  </si>
  <si>
    <t>¥1,087.00</t>
  </si>
  <si>
    <t>¥81.00</t>
  </si>
  <si>
    <t>¥1,006.00</t>
  </si>
  <si>
    <t>Grand Deluxe Lake View</t>
  </si>
  <si>
    <t>702583219430</t>
  </si>
  <si>
    <t>2035560</t>
  </si>
  <si>
    <t>221909279</t>
  </si>
  <si>
    <t>澳门君怡酒店</t>
  </si>
  <si>
    <t>LIANG/YILIN</t>
  </si>
  <si>
    <t>2021-03-27</t>
  </si>
  <si>
    <t>¥303.00</t>
  </si>
  <si>
    <t>¥31.00</t>
  </si>
  <si>
    <t>¥272.00</t>
  </si>
  <si>
    <t>Premier Room</t>
  </si>
  <si>
    <t>702584359968</t>
  </si>
  <si>
    <t>2036704</t>
  </si>
  <si>
    <t>158574737</t>
  </si>
  <si>
    <t>新加坡庄家大酒店 (Staycation Approved)</t>
  </si>
  <si>
    <t>LIU/YING</t>
  </si>
  <si>
    <t>2021-03-28</t>
  </si>
  <si>
    <t>¥502.00</t>
  </si>
  <si>
    <t>¥451.00</t>
  </si>
  <si>
    <t>Superior twin Room</t>
  </si>
  <si>
    <t>702584251584</t>
  </si>
  <si>
    <t>2036577</t>
  </si>
  <si>
    <t>LIU/XIN</t>
  </si>
  <si>
    <t>Superior Queen Room with City View</t>
  </si>
  <si>
    <t>702580004677</t>
  </si>
  <si>
    <t>2031376</t>
  </si>
  <si>
    <t>179513999</t>
  </si>
  <si>
    <t>迪拜克里克喜来登酒店</t>
  </si>
  <si>
    <t>ZIHAN/DU</t>
  </si>
  <si>
    <t>¥2,465.00</t>
  </si>
  <si>
    <t>¥230.00</t>
  </si>
  <si>
    <t>¥2,235.00</t>
  </si>
  <si>
    <t>Deluxe Room, Guest room, 2 Twin/Single Bed(s), City view</t>
  </si>
  <si>
    <t>合计</t>
  </si>
  <si>
    <t/>
  </si>
  <si>
    <t>¥10,398.00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</si>
  <si>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</si>
  <si>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</si>
  <si>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</si>
  <si>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</si>
  <si>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</si>
  <si>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</si>
  <si>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</si>
  <si>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chase_deduct_24Dh210322111300258</t>
  </si>
  <si>
    <t>1150251</t>
  </si>
  <si>
    <t>赔付-房费追回</t>
  </si>
  <si>
    <t>-¥662.00</t>
  </si>
  <si>
    <t>--</t>
  </si>
  <si>
    <t>生成追赔task#追赔系统-预付扣款直连#</t>
  </si>
  <si>
    <t>NOH20210321123415026171</t>
  </si>
  <si>
    <t>chase_deduct_5QpU210322111623058</t>
  </si>
  <si>
    <t>-¥688.00</t>
  </si>
  <si>
    <t>NPH20210320233154133690</t>
  </si>
  <si>
    <t>返现日期</t>
  </si>
  <si>
    <t>,</t>
  </si>
  <si>
    <t>系统无单</t>
  </si>
  <si>
    <t>A210330163056481</t>
  </si>
  <si>
    <r>
      <t>总计：</t>
    </r>
    <r>
      <rPr>
        <sz val="10"/>
        <rFont val="Arial"/>
        <charset val="134"/>
      </rPr>
      <t>8159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</si>
  <si>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</si>
  <si>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</si>
  <si>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</si>
  <si>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</si>
  <si>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</si>
  <si>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</si>
  <si>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</si>
  <si>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新加坡庄家大酒店</t>
  </si>
  <si>
    <t>LIU YING</t>
  </si>
  <si>
    <t>RMB</t>
  </si>
  <si>
    <t>451.00</t>
  </si>
  <si>
    <t>158****8030</t>
  </si>
  <si>
    <t>2021/3/27 12:46:29</t>
  </si>
  <si>
    <t>LIU XIN</t>
  </si>
  <si>
    <t>+65****8129</t>
  </si>
  <si>
    <t>2021/3/27 10:06:41</t>
  </si>
  <si>
    <t>LIANG YILIN</t>
  </si>
  <si>
    <t>272.00</t>
  </si>
  <si>
    <t>181****7704</t>
  </si>
  <si>
    <t>2021/3/26 10:13:48</t>
  </si>
  <si>
    <t>迪拜河喜来登大酒店</t>
  </si>
  <si>
    <t>ZIHAN DU</t>
  </si>
  <si>
    <t>2235.00</t>
  </si>
  <si>
    <t>186****0904</t>
  </si>
  <si>
    <t>2021/3/23 15:00:40</t>
  </si>
  <si>
    <t>ZHANG LIMIN,HE JIANGHAO</t>
  </si>
  <si>
    <t>1006.00</t>
  </si>
  <si>
    <t>ZHANG/LIMIN</t>
  </si>
  <si>
    <t>136****9346</t>
  </si>
  <si>
    <t>2021/3/22 17:21:13</t>
  </si>
  <si>
    <t>YU GUANGHUI</t>
  </si>
  <si>
    <t>594.00</t>
  </si>
  <si>
    <t>150****0762</t>
  </si>
  <si>
    <t>2021/3/21 19:49:56</t>
  </si>
  <si>
    <t>迪拜国际机场智选假日酒店</t>
  </si>
  <si>
    <t>ZHAO KUN</t>
  </si>
  <si>
    <t>169.00</t>
  </si>
  <si>
    <t>186****1097</t>
  </si>
  <si>
    <t>2021/3/21 14:02:23</t>
  </si>
  <si>
    <t>GAO XUEFENG</t>
  </si>
  <si>
    <t>2021/3/21 12:50:45</t>
  </si>
  <si>
    <t>WU XIANGJIE</t>
  </si>
  <si>
    <t>2021/3/21 12:47:14</t>
  </si>
  <si>
    <t>CHEN JIE</t>
  </si>
  <si>
    <t>636.00</t>
  </si>
  <si>
    <t>153****0280</t>
  </si>
  <si>
    <t>2021/3/21 10:37:53</t>
  </si>
  <si>
    <t>137****6597</t>
  </si>
  <si>
    <t>2021/3/20 19:49:40</t>
  </si>
  <si>
    <t>CAO YING,YUAN YU</t>
  </si>
  <si>
    <t>1270.00</t>
  </si>
  <si>
    <t>CAO/YING</t>
  </si>
  <si>
    <t>138****6366</t>
  </si>
  <si>
    <t>2021/3/17 17:11:07</t>
  </si>
  <si>
    <t>YIXIN ZHU</t>
  </si>
  <si>
    <t>601.00</t>
  </si>
  <si>
    <t>ZHU/YIXIN</t>
  </si>
  <si>
    <t>130****8528</t>
  </si>
  <si>
    <t>2021/3/5 20:35:57</t>
  </si>
  <si>
    <t>合计:</t>
  </si>
  <si>
    <t>9509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</si>
</sst>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8" borderId="1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35" fillId="32" borderId="18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6" sqref="B2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</v>
      </c>
      <c r="B5" s="26" t="s">
        <v>19</v>
      </c>
      <c r="C5" s="27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27" t="s">
        <v>19</v>
      </c>
      <c r="K5" s="27" t="s">
        <v>24</v>
      </c>
    </row>
    <row r="6" ht="27.95" customHeight="1" spans="1:9">
      <c r="A6" s="21" t="s">
        <v>25</v>
      </c>
      <c r="D6" s="32"/>
      <c r="E6" s="33"/>
      <c r="F6" s="33"/>
      <c r="G6" s="34"/>
      <c r="H6" s="33"/>
      <c r="I6" s="38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27</v>
      </c>
      <c r="B8" s="36">
        <v>14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27" t="s">
        <v>19</v>
      </c>
      <c r="K8" s="27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19"/>
      <c r="F12" s="41"/>
      <c r="I12" s="41"/>
    </row>
    <row r="13" ht="15" customHeight="1" spans="1:9">
      <c r="A13" s="39" t="s">
        <v>33</v>
      </c>
      <c r="B13" s="40" t="s">
        <v>34</v>
      </c>
      <c r="C13" s="19"/>
      <c r="F13" s="41"/>
      <c r="I13" s="41"/>
    </row>
    <row r="14" ht="15" customHeight="1" spans="1:9">
      <c r="A14" s="39" t="s">
        <v>35</v>
      </c>
      <c r="B14" s="40" t="s">
        <v>36</v>
      </c>
      <c r="C14" s="19"/>
      <c r="F14" s="41"/>
      <c r="G14" s="19"/>
      <c r="H14" s="19"/>
      <c r="I14" s="41"/>
    </row>
    <row r="15" ht="15" customHeight="1" spans="1:9">
      <c r="A15" s="39" t="s">
        <v>37</v>
      </c>
      <c r="B15" s="40" t="s">
        <v>38</v>
      </c>
      <c r="C15" s="19"/>
      <c r="F15" s="41"/>
      <c r="I15" s="41"/>
    </row>
    <row r="16" ht="15" customHeight="1" spans="1:9">
      <c r="A16" s="39" t="s">
        <v>39</v>
      </c>
      <c r="B16" s="40" t="s">
        <v>40</v>
      </c>
      <c r="C16" s="19"/>
      <c r="F16" s="41"/>
      <c r="I16" s="41"/>
    </row>
    <row r="17" ht="15" customHeight="1" spans="1:6">
      <c r="A17" s="39" t="s">
        <v>41</v>
      </c>
      <c r="B17" s="40" t="s">
        <v>42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workbookViewId="0">
      <selection activeCell="A6" sqref="A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1" t="s">
        <v>63</v>
      </c>
      <c r="Y1" s="11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80</v>
      </c>
      <c r="L3" s="7">
        <v>1</v>
      </c>
      <c r="M3" s="7">
        <v>1</v>
      </c>
      <c r="N3" s="7" t="s">
        <v>90</v>
      </c>
      <c r="O3" s="7" t="s">
        <v>81</v>
      </c>
      <c r="P3" s="7" t="s">
        <v>82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85</v>
      </c>
      <c r="AD3" t="s">
        <v>6</v>
      </c>
      <c r="AE3" t="s">
        <v>86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93</v>
      </c>
      <c r="B4" s="6" t="s">
        <v>94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95</v>
      </c>
      <c r="H4" s="7" t="s">
        <v>96</v>
      </c>
      <c r="I4" s="7" t="s">
        <v>79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82</v>
      </c>
      <c r="P4" s="7" t="s">
        <v>99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106</v>
      </c>
      <c r="H5" s="7" t="s">
        <v>107</v>
      </c>
      <c r="I5" s="7" t="s">
        <v>79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82</v>
      </c>
      <c r="P5" s="7" t="s">
        <v>99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75</v>
      </c>
      <c r="AH5" t="s">
        <v>19</v>
      </c>
    </row>
    <row r="6" ht="14.25" customHeight="1" spans="1:34">
      <c r="A6" s="44" t="s">
        <v>114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115</v>
      </c>
      <c r="H6" s="7" t="s">
        <v>116</v>
      </c>
      <c r="I6" s="7" t="s">
        <v>79</v>
      </c>
      <c r="J6" s="7" t="s">
        <v>2</v>
      </c>
      <c r="K6" s="7" t="s">
        <v>117</v>
      </c>
      <c r="L6" s="7">
        <v>1</v>
      </c>
      <c r="M6" s="7">
        <v>2</v>
      </c>
      <c r="N6" s="7" t="s">
        <v>99</v>
      </c>
      <c r="O6" s="7" t="s">
        <v>99</v>
      </c>
      <c r="P6" s="7" t="s">
        <v>118</v>
      </c>
      <c r="Q6" s="7"/>
      <c r="R6" s="12" t="s">
        <v>21</v>
      </c>
      <c r="S6" s="14" t="s">
        <v>21</v>
      </c>
      <c r="T6" s="7" t="s">
        <v>119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120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121</v>
      </c>
      <c r="B7" s="6" t="s">
        <v>122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81</v>
      </c>
      <c r="O7" s="7" t="s">
        <v>99</v>
      </c>
      <c r="P7" s="7" t="s">
        <v>126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133</v>
      </c>
      <c r="H8" s="7" t="s">
        <v>134</v>
      </c>
      <c r="I8" s="7" t="s">
        <v>79</v>
      </c>
      <c r="J8" s="7" t="s">
        <v>2</v>
      </c>
      <c r="K8" s="7" t="s">
        <v>135</v>
      </c>
      <c r="L8" s="7">
        <v>1</v>
      </c>
      <c r="M8" s="7">
        <v>2</v>
      </c>
      <c r="N8" s="7" t="s">
        <v>81</v>
      </c>
      <c r="O8" s="7" t="s">
        <v>99</v>
      </c>
      <c r="P8" s="7" t="s">
        <v>118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133</v>
      </c>
      <c r="H9" s="7" t="s">
        <v>134</v>
      </c>
      <c r="I9" s="7" t="s">
        <v>79</v>
      </c>
      <c r="J9" s="7" t="s">
        <v>2</v>
      </c>
      <c r="K9" s="7" t="s">
        <v>142</v>
      </c>
      <c r="L9" s="7">
        <v>1</v>
      </c>
      <c r="M9" s="7">
        <v>2</v>
      </c>
      <c r="N9" s="7" t="s">
        <v>81</v>
      </c>
      <c r="O9" s="7" t="s">
        <v>99</v>
      </c>
      <c r="P9" s="7" t="s">
        <v>118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143</v>
      </c>
      <c r="B10" s="6" t="s">
        <v>144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133</v>
      </c>
      <c r="H10" s="7" t="s">
        <v>134</v>
      </c>
      <c r="I10" s="7" t="s">
        <v>79</v>
      </c>
      <c r="J10" s="7" t="s">
        <v>2</v>
      </c>
      <c r="K10" s="7" t="s">
        <v>145</v>
      </c>
      <c r="L10" s="7">
        <v>1</v>
      </c>
      <c r="M10" s="7">
        <v>2</v>
      </c>
      <c r="N10" s="7" t="s">
        <v>81</v>
      </c>
      <c r="O10" s="7" t="s">
        <v>99</v>
      </c>
      <c r="P10" s="7" t="s">
        <v>118</v>
      </c>
      <c r="Q10" s="7"/>
      <c r="R10" s="12" t="s">
        <v>136</v>
      </c>
      <c r="S10" s="14" t="s">
        <v>19</v>
      </c>
      <c r="T10" s="7"/>
      <c r="U10" s="12" t="s">
        <v>19</v>
      </c>
      <c r="V10" s="12" t="s">
        <v>136</v>
      </c>
      <c r="W10" s="14" t="s">
        <v>137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138</v>
      </c>
      <c r="AD10" t="s">
        <v>6</v>
      </c>
      <c r="AE10" t="s">
        <v>139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146</v>
      </c>
      <c r="B11" s="6" t="s">
        <v>147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148</v>
      </c>
      <c r="H11" s="7" t="s">
        <v>149</v>
      </c>
      <c r="I11" s="7" t="s">
        <v>79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82</v>
      </c>
      <c r="O11" s="7" t="s">
        <v>118</v>
      </c>
      <c r="P11" s="7" t="s">
        <v>151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156</v>
      </c>
      <c r="B12" s="6" t="s">
        <v>157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158</v>
      </c>
      <c r="H12" s="7" t="s">
        <v>159</v>
      </c>
      <c r="I12" s="7" t="s">
        <v>79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151</v>
      </c>
      <c r="O12" s="7" t="s">
        <v>151</v>
      </c>
      <c r="P12" s="7" t="s">
        <v>161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166</v>
      </c>
      <c r="B13" s="6" t="s">
        <v>167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168</v>
      </c>
      <c r="H13" s="7" t="s">
        <v>169</v>
      </c>
      <c r="I13" s="7" t="s">
        <v>79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161</v>
      </c>
      <c r="O13" s="7" t="s">
        <v>161</v>
      </c>
      <c r="P13" s="7" t="s">
        <v>171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84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175</v>
      </c>
      <c r="B14" s="6" t="s">
        <v>176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168</v>
      </c>
      <c r="H14" s="7" t="s">
        <v>169</v>
      </c>
      <c r="I14" s="7" t="s">
        <v>79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161</v>
      </c>
      <c r="O14" s="7" t="s">
        <v>161</v>
      </c>
      <c r="P14" s="7" t="s">
        <v>171</v>
      </c>
      <c r="Q14" s="7"/>
      <c r="R14" s="12" t="s">
        <v>172</v>
      </c>
      <c r="S14" s="14" t="s">
        <v>19</v>
      </c>
      <c r="T14" s="7"/>
      <c r="U14" s="12" t="s">
        <v>19</v>
      </c>
      <c r="V14" s="12" t="s">
        <v>172</v>
      </c>
      <c r="W14" s="14" t="s">
        <v>84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173</v>
      </c>
      <c r="AD14" t="s">
        <v>6</v>
      </c>
      <c r="AE14" t="s">
        <v>178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179</v>
      </c>
      <c r="B15" s="6" t="s">
        <v>180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181</v>
      </c>
      <c r="H15" s="7" t="s">
        <v>182</v>
      </c>
      <c r="I15" s="7" t="s">
        <v>79</v>
      </c>
      <c r="J15" s="7" t="s">
        <v>2</v>
      </c>
      <c r="K15" s="7" t="s">
        <v>183</v>
      </c>
      <c r="L15" s="7">
        <v>1</v>
      </c>
      <c r="M15" s="7">
        <v>5</v>
      </c>
      <c r="N15" s="7" t="s">
        <v>99</v>
      </c>
      <c r="O15" s="7" t="s">
        <v>99</v>
      </c>
      <c r="P15" s="7" t="s">
        <v>171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75</v>
      </c>
      <c r="AH15" t="s">
        <v>19</v>
      </c>
    </row>
    <row r="16" customHeight="1" spans="1:32">
      <c r="A16" s="10" t="s">
        <v>188</v>
      </c>
      <c r="B16" s="10"/>
      <c r="C16" s="10" t="s">
        <v>189</v>
      </c>
      <c r="D16" s="10"/>
      <c r="E16" s="10"/>
      <c r="F16" s="10"/>
      <c r="G16" s="10" t="s">
        <v>189</v>
      </c>
      <c r="H16" s="10" t="s">
        <v>189</v>
      </c>
      <c r="I16" s="10" t="s">
        <v>189</v>
      </c>
      <c r="J16" s="10" t="s">
        <v>189</v>
      </c>
      <c r="K16" s="10" t="s">
        <v>189</v>
      </c>
      <c r="L16" s="10" t="s">
        <v>189</v>
      </c>
      <c r="M16" s="10" t="s">
        <v>189</v>
      </c>
      <c r="N16" s="10" t="s">
        <v>189</v>
      </c>
      <c r="O16" s="10" t="s">
        <v>189</v>
      </c>
      <c r="P16" s="10" t="s">
        <v>189</v>
      </c>
      <c r="Q16" s="10"/>
      <c r="R16" s="13" t="s">
        <v>20</v>
      </c>
      <c r="S16" s="13" t="s">
        <v>21</v>
      </c>
      <c r="T16" s="10" t="s">
        <v>189</v>
      </c>
      <c r="U16" s="13"/>
      <c r="V16" s="13" t="s">
        <v>190</v>
      </c>
      <c r="W16" s="13" t="s">
        <v>22</v>
      </c>
      <c r="X16" s="13"/>
      <c r="Y16" s="13"/>
      <c r="Z16" s="13"/>
      <c r="AA16" s="10"/>
      <c r="AB16" s="13"/>
      <c r="AC16" s="10"/>
      <c r="AD16" s="10" t="s">
        <v>189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L13" sqref="L1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191</v>
      </c>
      <c r="B1" s="5" t="s">
        <v>192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193</v>
      </c>
      <c r="H1" s="5" t="s">
        <v>194</v>
      </c>
      <c r="I1" s="5" t="s">
        <v>13</v>
      </c>
      <c r="J1" s="5" t="s">
        <v>17</v>
      </c>
      <c r="K1" s="5" t="s">
        <v>18</v>
      </c>
      <c r="L1" s="11" t="s">
        <v>195</v>
      </c>
      <c r="M1" s="5" t="s">
        <v>196</v>
      </c>
      <c r="N1" s="5" t="s">
        <v>197</v>
      </c>
    </row>
    <row r="2" ht="14.25" customHeight="1" spans="1:256">
      <c r="A2" s="6" t="s">
        <v>198</v>
      </c>
      <c r="B2" s="7" t="s">
        <v>72</v>
      </c>
      <c r="C2" s="7" t="s">
        <v>199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200</v>
      </c>
      <c r="I2" s="12" t="s">
        <v>201</v>
      </c>
      <c r="J2" s="12" t="s">
        <v>19</v>
      </c>
      <c r="K2" s="12" t="s">
        <v>201</v>
      </c>
      <c r="L2" s="7" t="s">
        <v>202</v>
      </c>
      <c r="M2" s="7" t="s">
        <v>203</v>
      </c>
      <c r="N2" s="7" t="s">
        <v>204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205</v>
      </c>
      <c r="B3" s="7" t="s">
        <v>88</v>
      </c>
      <c r="C3" s="7" t="s">
        <v>199</v>
      </c>
      <c r="D3" s="7" t="s">
        <v>2</v>
      </c>
      <c r="E3" s="7" t="s">
        <v>76</v>
      </c>
      <c r="F3" s="7" t="s">
        <v>75</v>
      </c>
      <c r="G3" s="7" t="s">
        <v>82</v>
      </c>
      <c r="H3" s="7" t="s">
        <v>200</v>
      </c>
      <c r="I3" s="12" t="s">
        <v>206</v>
      </c>
      <c r="J3" s="12" t="s">
        <v>19</v>
      </c>
      <c r="K3" s="12" t="s">
        <v>206</v>
      </c>
      <c r="L3" s="7" t="s">
        <v>202</v>
      </c>
      <c r="M3" s="7" t="s">
        <v>203</v>
      </c>
      <c r="N3" s="7" t="s">
        <v>207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188</v>
      </c>
      <c r="B4" s="10" t="s">
        <v>189</v>
      </c>
      <c r="C4" s="10" t="s">
        <v>189</v>
      </c>
      <c r="D4" s="10" t="s">
        <v>189</v>
      </c>
      <c r="E4" s="10"/>
      <c r="F4" s="10"/>
      <c r="G4" s="10" t="s">
        <v>189</v>
      </c>
      <c r="H4" s="10" t="s">
        <v>189</v>
      </c>
      <c r="I4" s="13" t="s">
        <v>23</v>
      </c>
      <c r="J4" s="13"/>
      <c r="K4" s="13"/>
      <c r="L4" s="10"/>
      <c r="M4" s="10" t="s">
        <v>189</v>
      </c>
      <c r="N4" t="s">
        <v>189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208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t="s">
        <v>209</v>
      </c>
    </row>
    <row r="2" ht="14.25" customHeight="1" spans="1:8">
      <c r="A2" s="6" t="s">
        <v>93</v>
      </c>
      <c r="B2" s="7" t="s">
        <v>82</v>
      </c>
      <c r="C2" s="7" t="s">
        <v>99</v>
      </c>
      <c r="D2" s="4">
        <v>1270</v>
      </c>
      <c r="E2" t="str">
        <f>VLOOKUP(A2,HOP!A:H,8,0)</f>
        <v>1270.00</v>
      </c>
      <c r="F2" t="str">
        <f>VLOOKUP(A2,HOP!A:B,2,0)</f>
        <v>2021636</v>
      </c>
      <c r="G2">
        <f t="shared" ref="G2:G15" si="0">D2-E2</f>
        <v>0</v>
      </c>
      <c r="H2" t="str">
        <f t="shared" ref="H2:H15" si="1">$H$1&amp;F2</f>
        <v>,2021636</v>
      </c>
    </row>
    <row r="3" ht="14.25" customHeight="1" spans="1:8">
      <c r="A3" s="6" t="s">
        <v>104</v>
      </c>
      <c r="B3" s="7" t="s">
        <v>82</v>
      </c>
      <c r="C3" s="7" t="s">
        <v>99</v>
      </c>
      <c r="D3" s="4">
        <v>601</v>
      </c>
      <c r="E3" t="str">
        <f>VLOOKUP(A3,HOP!A:H,8,0)</f>
        <v>601.00</v>
      </c>
      <c r="F3" t="str">
        <f>VLOOKUP(A3,HOP!A:B,2,0)</f>
        <v>2003977</v>
      </c>
      <c r="G3">
        <f t="shared" si="0"/>
        <v>0</v>
      </c>
      <c r="H3" t="str">
        <f t="shared" si="1"/>
        <v>,2003977</v>
      </c>
    </row>
    <row r="4" ht="14.25" hidden="1" customHeight="1" spans="1:9">
      <c r="A4" s="44" t="s">
        <v>114</v>
      </c>
      <c r="B4" s="7" t="s">
        <v>99</v>
      </c>
      <c r="C4" s="7" t="s">
        <v>118</v>
      </c>
      <c r="D4" s="4">
        <v>0</v>
      </c>
      <c r="E4" t="e">
        <f>VLOOKUP(A4,HOP!A:H,8,0)</f>
        <v>#N/A</v>
      </c>
      <c r="F4" t="e">
        <f>VLOOKUP(A4,HOP!A:B,2,0)</f>
        <v>#N/A</v>
      </c>
      <c r="G4" t="e">
        <f t="shared" si="0"/>
        <v>#N/A</v>
      </c>
      <c r="H4" t="e">
        <f t="shared" si="1"/>
        <v>#N/A</v>
      </c>
      <c r="I4" s="9" t="s">
        <v>210</v>
      </c>
    </row>
    <row r="5" ht="14.25" customHeight="1" spans="1:8">
      <c r="A5" s="6" t="s">
        <v>121</v>
      </c>
      <c r="B5" s="7" t="s">
        <v>99</v>
      </c>
      <c r="C5" s="7" t="s">
        <v>126</v>
      </c>
      <c r="D5" s="4">
        <v>169</v>
      </c>
      <c r="E5" t="str">
        <f>VLOOKUP(A5,HOP!A:H,8,0)</f>
        <v>169.00</v>
      </c>
      <c r="F5" t="str">
        <f>VLOOKUP(A5,HOP!A:B,2,0)</f>
        <v>2028136</v>
      </c>
      <c r="G5">
        <f t="shared" si="0"/>
        <v>0</v>
      </c>
      <c r="H5" t="str">
        <f t="shared" si="1"/>
        <v>,2028136</v>
      </c>
    </row>
    <row r="6" ht="14.25" customHeight="1" spans="1:8">
      <c r="A6" s="6" t="s">
        <v>131</v>
      </c>
      <c r="B6" s="7" t="s">
        <v>99</v>
      </c>
      <c r="C6" s="7" t="s">
        <v>118</v>
      </c>
      <c r="D6" s="4">
        <v>594</v>
      </c>
      <c r="E6" t="str">
        <f>VLOOKUP(A6,HOP!A:H,8,0)</f>
        <v>594.00</v>
      </c>
      <c r="F6" t="str">
        <f>VLOOKUP(A6,HOP!A:B,2,0)</f>
        <v>2028588</v>
      </c>
      <c r="G6">
        <f t="shared" si="0"/>
        <v>0</v>
      </c>
      <c r="H6" t="str">
        <f t="shared" si="1"/>
        <v>,2028588</v>
      </c>
    </row>
    <row r="7" ht="14.25" customHeight="1" spans="1:8">
      <c r="A7" s="6" t="s">
        <v>140</v>
      </c>
      <c r="B7" s="7" t="s">
        <v>99</v>
      </c>
      <c r="C7" s="7" t="s">
        <v>118</v>
      </c>
      <c r="D7" s="4">
        <v>594</v>
      </c>
      <c r="E7" t="str">
        <f>VLOOKUP(A7,HOP!A:H,8,0)</f>
        <v>594.00</v>
      </c>
      <c r="F7" t="str">
        <f>VLOOKUP(A7,HOP!A:B,2,0)</f>
        <v>2028049</v>
      </c>
      <c r="G7">
        <f t="shared" si="0"/>
        <v>0</v>
      </c>
      <c r="H7" t="str">
        <f t="shared" si="1"/>
        <v>,2028049</v>
      </c>
    </row>
    <row r="8" ht="14.25" customHeight="1" spans="1:8">
      <c r="A8" s="6" t="s">
        <v>143</v>
      </c>
      <c r="B8" s="7" t="s">
        <v>99</v>
      </c>
      <c r="C8" s="7" t="s">
        <v>118</v>
      </c>
      <c r="D8" s="4">
        <v>594</v>
      </c>
      <c r="E8" t="str">
        <f>VLOOKUP(A8,HOP!A:H,8,0)</f>
        <v>594.00</v>
      </c>
      <c r="F8" t="str">
        <f>VLOOKUP(A8,HOP!A:B,2,0)</f>
        <v>2028054</v>
      </c>
      <c r="G8">
        <f t="shared" si="0"/>
        <v>0</v>
      </c>
      <c r="H8" t="str">
        <f t="shared" si="1"/>
        <v>,2028054</v>
      </c>
    </row>
    <row r="9" ht="14.25" customHeight="1" spans="1:8">
      <c r="A9" s="6" t="s">
        <v>146</v>
      </c>
      <c r="B9" s="7" t="s">
        <v>118</v>
      </c>
      <c r="C9" s="7" t="s">
        <v>151</v>
      </c>
      <c r="D9" s="4">
        <v>1006</v>
      </c>
      <c r="E9" t="str">
        <f>VLOOKUP(A9,HOP!A:H,8,0)</f>
        <v>1006.00</v>
      </c>
      <c r="F9" t="str">
        <f>VLOOKUP(A9,HOP!A:B,2,0)</f>
        <v>2029972</v>
      </c>
      <c r="G9">
        <f t="shared" si="0"/>
        <v>0</v>
      </c>
      <c r="H9" t="str">
        <f t="shared" si="1"/>
        <v>,2029972</v>
      </c>
    </row>
    <row r="10" ht="14.25" customHeight="1" spans="1:8">
      <c r="A10" s="6" t="s">
        <v>156</v>
      </c>
      <c r="B10" s="7" t="s">
        <v>151</v>
      </c>
      <c r="C10" s="7" t="s">
        <v>161</v>
      </c>
      <c r="D10" s="4">
        <v>272</v>
      </c>
      <c r="E10" t="str">
        <f>VLOOKUP(A10,HOP!A:H,8,0)</f>
        <v>272.00</v>
      </c>
      <c r="F10" t="str">
        <f>VLOOKUP(A10,HOP!A:B,2,0)</f>
        <v>2035560</v>
      </c>
      <c r="G10">
        <f t="shared" si="0"/>
        <v>0</v>
      </c>
      <c r="H10" t="str">
        <f t="shared" si="1"/>
        <v>,2035560</v>
      </c>
    </row>
    <row r="11" ht="14.25" customHeight="1" spans="1:8">
      <c r="A11" s="6" t="s">
        <v>166</v>
      </c>
      <c r="B11" s="7" t="s">
        <v>161</v>
      </c>
      <c r="C11" s="7" t="s">
        <v>171</v>
      </c>
      <c r="D11" s="4">
        <v>451</v>
      </c>
      <c r="E11" t="str">
        <f>VLOOKUP(A11,HOP!A:H,8,0)</f>
        <v>451.00</v>
      </c>
      <c r="F11" t="str">
        <f>VLOOKUP(A11,HOP!A:B,2,0)</f>
        <v>2036704</v>
      </c>
      <c r="G11">
        <f t="shared" si="0"/>
        <v>0</v>
      </c>
      <c r="H11" t="str">
        <f t="shared" si="1"/>
        <v>,2036704</v>
      </c>
    </row>
    <row r="12" ht="14.25" customHeight="1" spans="1:8">
      <c r="A12" s="6" t="s">
        <v>175</v>
      </c>
      <c r="B12" s="7" t="s">
        <v>161</v>
      </c>
      <c r="C12" s="7" t="s">
        <v>171</v>
      </c>
      <c r="D12" s="4">
        <v>451</v>
      </c>
      <c r="E12" t="str">
        <f>VLOOKUP(A12,HOP!A:H,8,0)</f>
        <v>451.00</v>
      </c>
      <c r="F12" t="str">
        <f>VLOOKUP(A12,HOP!A:B,2,0)</f>
        <v>2036577</v>
      </c>
      <c r="G12">
        <f t="shared" si="0"/>
        <v>0</v>
      </c>
      <c r="H12" t="str">
        <f t="shared" si="1"/>
        <v>,2036577</v>
      </c>
    </row>
    <row r="13" ht="14.25" customHeight="1" spans="1:8">
      <c r="A13" s="6" t="s">
        <v>179</v>
      </c>
      <c r="B13" s="7" t="s">
        <v>99</v>
      </c>
      <c r="C13" s="7" t="s">
        <v>171</v>
      </c>
      <c r="D13" s="4">
        <v>2235</v>
      </c>
      <c r="E13" t="str">
        <f>VLOOKUP(A13,HOP!A:H,8,0)</f>
        <v>2235.00</v>
      </c>
      <c r="F13" t="str">
        <f>VLOOKUP(A13,HOP!A:B,2,0)</f>
        <v>2031376</v>
      </c>
      <c r="G13">
        <f t="shared" si="0"/>
        <v>0</v>
      </c>
      <c r="H13" t="str">
        <f t="shared" si="1"/>
        <v>,2031376</v>
      </c>
    </row>
    <row r="14" spans="1:8">
      <c r="A14" s="7" t="s">
        <v>72</v>
      </c>
      <c r="D14" s="8">
        <v>-26</v>
      </c>
      <c r="E14" t="str">
        <f>VLOOKUP(A14,HOP!A:H,8,0)</f>
        <v>636.00</v>
      </c>
      <c r="F14" t="str">
        <f>VLOOKUP(A14,HOP!A:B,2,0)</f>
        <v>2027933</v>
      </c>
      <c r="G14">
        <f t="shared" si="0"/>
        <v>-662</v>
      </c>
      <c r="H14" t="str">
        <f t="shared" si="1"/>
        <v>,2027933</v>
      </c>
    </row>
    <row r="15" spans="1:8">
      <c r="A15" s="7" t="s">
        <v>88</v>
      </c>
      <c r="D15" s="8">
        <v>-52</v>
      </c>
      <c r="E15" t="str">
        <f>VLOOKUP(A15,HOP!A:H,8,0)</f>
        <v>636.00</v>
      </c>
      <c r="F15" t="str">
        <f>VLOOKUP(A15,HOP!A:B,2,0)</f>
        <v>2027180</v>
      </c>
      <c r="G15">
        <f t="shared" si="0"/>
        <v>-688</v>
      </c>
      <c r="H15" t="str">
        <f t="shared" si="1"/>
        <v>,2027180</v>
      </c>
    </row>
    <row r="17" spans="4:4">
      <c r="D17" s="4">
        <f>SUM(D2:D16)</f>
        <v>8159</v>
      </c>
    </row>
    <row r="19" spans="1:1">
      <c r="A19" t="s">
        <v>211</v>
      </c>
    </row>
    <row r="20" spans="1:1">
      <c r="A20" s="9" t="s">
        <v>212</v>
      </c>
    </row>
  </sheetData>
  <autoFilter ref="A1:I15">
    <filterColumn colId="7">
      <filters>
        <filter val=",2027180"/>
        <filter val=",2035560"/>
        <filter val=",2029972"/>
        <filter val=",2027933"/>
        <filter val=",2028054"/>
        <filter val=",2036704"/>
        <filter val=",2021636"/>
        <filter val=",2028136"/>
        <filter val=",2031376"/>
        <filter val=",2003977"/>
        <filter val=",2036577"/>
        <filter val=",2028588"/>
        <filter val=",20280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8" sqref="B8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213</v>
      </c>
      <c r="B1" s="2" t="s">
        <v>214</v>
      </c>
      <c r="C1" s="2" t="s">
        <v>49</v>
      </c>
      <c r="D1" s="2" t="s">
        <v>215</v>
      </c>
      <c r="E1" s="2" t="s">
        <v>56</v>
      </c>
      <c r="F1" s="2" t="s">
        <v>216</v>
      </c>
      <c r="G1" s="2" t="s">
        <v>66</v>
      </c>
      <c r="H1" s="2" t="s">
        <v>217</v>
      </c>
      <c r="I1" s="2" t="s">
        <v>218</v>
      </c>
      <c r="J1" s="2" t="s">
        <v>219</v>
      </c>
      <c r="K1" s="2" t="s">
        <v>55</v>
      </c>
    </row>
    <row r="2" s="1" customFormat="1" ht="20" customHeight="1" spans="1:11">
      <c r="A2" s="2" t="s">
        <v>166</v>
      </c>
      <c r="B2" s="2" t="s">
        <v>167</v>
      </c>
      <c r="C2" s="2" t="s">
        <v>220</v>
      </c>
      <c r="D2" s="2" t="s">
        <v>221</v>
      </c>
      <c r="E2" s="2" t="s">
        <v>161</v>
      </c>
      <c r="F2" s="2" t="s">
        <v>171</v>
      </c>
      <c r="G2" s="2" t="s">
        <v>222</v>
      </c>
      <c r="H2" s="2" t="s">
        <v>223</v>
      </c>
      <c r="I2" s="2" t="s">
        <v>170</v>
      </c>
      <c r="J2" s="2" t="s">
        <v>224</v>
      </c>
      <c r="K2" s="2" t="s">
        <v>225</v>
      </c>
    </row>
    <row r="3" s="1" customFormat="1" ht="20" customHeight="1" spans="1:11">
      <c r="A3" s="2" t="s">
        <v>175</v>
      </c>
      <c r="B3" s="2" t="s">
        <v>176</v>
      </c>
      <c r="C3" s="2" t="s">
        <v>220</v>
      </c>
      <c r="D3" s="2" t="s">
        <v>226</v>
      </c>
      <c r="E3" s="2" t="s">
        <v>161</v>
      </c>
      <c r="F3" s="2" t="s">
        <v>171</v>
      </c>
      <c r="G3" s="2" t="s">
        <v>222</v>
      </c>
      <c r="H3" s="2" t="s">
        <v>223</v>
      </c>
      <c r="I3" s="2" t="s">
        <v>177</v>
      </c>
      <c r="J3" s="2" t="s">
        <v>227</v>
      </c>
      <c r="K3" s="2" t="s">
        <v>228</v>
      </c>
    </row>
    <row r="4" s="1" customFormat="1" ht="20" customHeight="1" spans="1:11">
      <c r="A4" s="2" t="s">
        <v>156</v>
      </c>
      <c r="B4" s="2" t="s">
        <v>157</v>
      </c>
      <c r="C4" s="2" t="s">
        <v>159</v>
      </c>
      <c r="D4" s="2" t="s">
        <v>229</v>
      </c>
      <c r="E4" s="2" t="s">
        <v>151</v>
      </c>
      <c r="F4" s="2" t="s">
        <v>161</v>
      </c>
      <c r="G4" s="2" t="s">
        <v>222</v>
      </c>
      <c r="H4" s="2" t="s">
        <v>230</v>
      </c>
      <c r="I4" s="2" t="s">
        <v>160</v>
      </c>
      <c r="J4" s="2" t="s">
        <v>231</v>
      </c>
      <c r="K4" s="2" t="s">
        <v>232</v>
      </c>
    </row>
    <row r="5" s="1" customFormat="1" ht="20" customHeight="1" spans="1:11">
      <c r="A5" s="2" t="s">
        <v>179</v>
      </c>
      <c r="B5" s="2" t="s">
        <v>180</v>
      </c>
      <c r="C5" s="2" t="s">
        <v>233</v>
      </c>
      <c r="D5" s="2" t="s">
        <v>234</v>
      </c>
      <c r="E5" s="2" t="s">
        <v>99</v>
      </c>
      <c r="F5" s="2" t="s">
        <v>171</v>
      </c>
      <c r="G5" s="2" t="s">
        <v>222</v>
      </c>
      <c r="H5" s="2" t="s">
        <v>235</v>
      </c>
      <c r="I5" s="2" t="s">
        <v>183</v>
      </c>
      <c r="J5" s="2" t="s">
        <v>236</v>
      </c>
      <c r="K5" s="2" t="s">
        <v>237</v>
      </c>
    </row>
    <row r="6" s="1" customFormat="1" ht="20" customHeight="1" spans="1:11">
      <c r="A6" s="2" t="s">
        <v>146</v>
      </c>
      <c r="B6" s="2" t="s">
        <v>147</v>
      </c>
      <c r="C6" s="2" t="s">
        <v>149</v>
      </c>
      <c r="D6" s="2" t="s">
        <v>238</v>
      </c>
      <c r="E6" s="2" t="s">
        <v>118</v>
      </c>
      <c r="F6" s="2" t="s">
        <v>151</v>
      </c>
      <c r="G6" s="2" t="s">
        <v>222</v>
      </c>
      <c r="H6" s="2" t="s">
        <v>239</v>
      </c>
      <c r="I6" s="2" t="s">
        <v>240</v>
      </c>
      <c r="J6" s="2" t="s">
        <v>241</v>
      </c>
      <c r="K6" s="2" t="s">
        <v>242</v>
      </c>
    </row>
    <row r="7" s="1" customFormat="1" ht="20" customHeight="1" spans="1:11">
      <c r="A7" s="2" t="s">
        <v>131</v>
      </c>
      <c r="B7" s="2" t="s">
        <v>132</v>
      </c>
      <c r="C7" s="2" t="s">
        <v>134</v>
      </c>
      <c r="D7" s="2" t="s">
        <v>243</v>
      </c>
      <c r="E7" s="2" t="s">
        <v>99</v>
      </c>
      <c r="F7" s="2" t="s">
        <v>118</v>
      </c>
      <c r="G7" s="2" t="s">
        <v>222</v>
      </c>
      <c r="H7" s="2" t="s">
        <v>244</v>
      </c>
      <c r="I7" s="2" t="s">
        <v>135</v>
      </c>
      <c r="J7" s="2" t="s">
        <v>245</v>
      </c>
      <c r="K7" s="2" t="s">
        <v>246</v>
      </c>
    </row>
    <row r="8" s="1" customFormat="1" ht="20" customHeight="1" spans="1:11">
      <c r="A8" s="2" t="s">
        <v>121</v>
      </c>
      <c r="B8" s="2" t="s">
        <v>122</v>
      </c>
      <c r="C8" s="2" t="s">
        <v>247</v>
      </c>
      <c r="D8" s="2" t="s">
        <v>248</v>
      </c>
      <c r="E8" s="2" t="s">
        <v>99</v>
      </c>
      <c r="F8" s="2" t="s">
        <v>126</v>
      </c>
      <c r="G8" s="2" t="s">
        <v>222</v>
      </c>
      <c r="H8" s="2" t="s">
        <v>249</v>
      </c>
      <c r="I8" s="2" t="s">
        <v>125</v>
      </c>
      <c r="J8" s="2" t="s">
        <v>250</v>
      </c>
      <c r="K8" s="2" t="s">
        <v>251</v>
      </c>
    </row>
    <row r="9" s="1" customFormat="1" ht="20" customHeight="1" spans="1:11">
      <c r="A9" s="2" t="s">
        <v>143</v>
      </c>
      <c r="B9" s="2" t="s">
        <v>144</v>
      </c>
      <c r="C9" s="2" t="s">
        <v>134</v>
      </c>
      <c r="D9" s="2" t="s">
        <v>252</v>
      </c>
      <c r="E9" s="2" t="s">
        <v>99</v>
      </c>
      <c r="F9" s="2" t="s">
        <v>118</v>
      </c>
      <c r="G9" s="2" t="s">
        <v>222</v>
      </c>
      <c r="H9" s="2" t="s">
        <v>244</v>
      </c>
      <c r="I9" s="2" t="s">
        <v>145</v>
      </c>
      <c r="J9" s="2" t="s">
        <v>245</v>
      </c>
      <c r="K9" s="2" t="s">
        <v>253</v>
      </c>
    </row>
    <row r="10" s="1" customFormat="1" ht="20" customHeight="1" spans="1:11">
      <c r="A10" s="2" t="s">
        <v>140</v>
      </c>
      <c r="B10" s="2" t="s">
        <v>141</v>
      </c>
      <c r="C10" s="2" t="s">
        <v>134</v>
      </c>
      <c r="D10" s="2" t="s">
        <v>254</v>
      </c>
      <c r="E10" s="2" t="s">
        <v>99</v>
      </c>
      <c r="F10" s="2" t="s">
        <v>118</v>
      </c>
      <c r="G10" s="2" t="s">
        <v>222</v>
      </c>
      <c r="H10" s="2" t="s">
        <v>244</v>
      </c>
      <c r="I10" s="2" t="s">
        <v>142</v>
      </c>
      <c r="J10" s="2" t="s">
        <v>245</v>
      </c>
      <c r="K10" s="2" t="s">
        <v>255</v>
      </c>
    </row>
    <row r="11" s="1" customFormat="1" ht="20" customHeight="1" spans="1:11">
      <c r="A11" s="2" t="s">
        <v>72</v>
      </c>
      <c r="B11" s="2" t="s">
        <v>73</v>
      </c>
      <c r="C11" s="2" t="s">
        <v>78</v>
      </c>
      <c r="D11" s="2" t="s">
        <v>256</v>
      </c>
      <c r="E11" s="2" t="s">
        <v>81</v>
      </c>
      <c r="F11" s="2" t="s">
        <v>82</v>
      </c>
      <c r="G11" s="2" t="s">
        <v>222</v>
      </c>
      <c r="H11" s="2" t="s">
        <v>257</v>
      </c>
      <c r="I11" s="2" t="s">
        <v>80</v>
      </c>
      <c r="J11" s="2" t="s">
        <v>258</v>
      </c>
      <c r="K11" s="2" t="s">
        <v>259</v>
      </c>
    </row>
    <row r="12" s="1" customFormat="1" ht="20" customHeight="1" spans="1:11">
      <c r="A12" s="2" t="s">
        <v>88</v>
      </c>
      <c r="B12" s="2" t="s">
        <v>89</v>
      </c>
      <c r="C12" s="2" t="s">
        <v>78</v>
      </c>
      <c r="D12" s="2" t="s">
        <v>256</v>
      </c>
      <c r="E12" s="2" t="s">
        <v>81</v>
      </c>
      <c r="F12" s="2" t="s">
        <v>82</v>
      </c>
      <c r="G12" s="2" t="s">
        <v>222</v>
      </c>
      <c r="H12" s="2" t="s">
        <v>257</v>
      </c>
      <c r="I12" s="2" t="s">
        <v>80</v>
      </c>
      <c r="J12" s="2" t="s">
        <v>260</v>
      </c>
      <c r="K12" s="2" t="s">
        <v>261</v>
      </c>
    </row>
    <row r="13" s="1" customFormat="1" ht="20" customHeight="1" spans="1:11">
      <c r="A13" s="2" t="s">
        <v>93</v>
      </c>
      <c r="B13" s="2" t="s">
        <v>94</v>
      </c>
      <c r="C13" s="2" t="s">
        <v>96</v>
      </c>
      <c r="D13" s="2" t="s">
        <v>262</v>
      </c>
      <c r="E13" s="2" t="s">
        <v>82</v>
      </c>
      <c r="F13" s="2" t="s">
        <v>99</v>
      </c>
      <c r="G13" s="2" t="s">
        <v>222</v>
      </c>
      <c r="H13" s="2" t="s">
        <v>263</v>
      </c>
      <c r="I13" s="2" t="s">
        <v>264</v>
      </c>
      <c r="J13" s="2" t="s">
        <v>265</v>
      </c>
      <c r="K13" s="2" t="s">
        <v>266</v>
      </c>
    </row>
    <row r="14" s="1" customFormat="1" ht="20" customHeight="1" spans="1:11">
      <c r="A14" s="2" t="s">
        <v>104</v>
      </c>
      <c r="B14" s="2" t="s">
        <v>105</v>
      </c>
      <c r="C14" s="2" t="s">
        <v>107</v>
      </c>
      <c r="D14" s="2" t="s">
        <v>267</v>
      </c>
      <c r="E14" s="2" t="s">
        <v>82</v>
      </c>
      <c r="F14" s="2" t="s">
        <v>99</v>
      </c>
      <c r="G14" s="2" t="s">
        <v>222</v>
      </c>
      <c r="H14" s="2" t="s">
        <v>268</v>
      </c>
      <c r="I14" s="2" t="s">
        <v>269</v>
      </c>
      <c r="J14" s="2" t="s">
        <v>270</v>
      </c>
      <c r="K14" s="2" t="s">
        <v>271</v>
      </c>
    </row>
    <row r="15" s="1" customFormat="1" ht="22.05" customHeight="1" spans="1:8">
      <c r="A15" s="2"/>
      <c r="B15" s="3" t="s">
        <v>272</v>
      </c>
      <c r="C15" s="2"/>
      <c r="D15" s="2"/>
      <c r="E15" s="2"/>
      <c r="F15" s="2"/>
      <c r="G15" s="2"/>
      <c r="H15" s="2" t="s">
        <v>273</v>
      </c>
    </row>
  </sheetData>
  <mergeCells count="1">
    <mergeCell ref="B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024C004C551D459E999C6384E370F262</vt:lpwstr>
  </property>
</Properties>
</file>