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对账!$A$1:$AF$12</definedName>
  </definedNames>
  <calcPr calcId="144525"/>
</workbook>
</file>

<file path=xl/sharedStrings.xml><?xml version="1.0" encoding="utf-8"?>
<sst xmlns="http://schemas.openxmlformats.org/spreadsheetml/2006/main" count="638" uniqueCount="230">
  <si>
    <t>去哪儿网酒店预付对账单</t>
  </si>
  <si>
    <t>供应商名称：</t>
  </si>
  <si>
    <t>趣悠游</t>
  </si>
  <si>
    <t>结算周期：</t>
  </si>
  <si>
    <t>2021-03-22至2021-03-28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</si>
  <si>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</si>
  <si>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</si>
  <si>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</si>
  <si>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</si>
  <si>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</si>
  <si>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</si>
  <si>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</si>
  <si>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</si>
  <si>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</si>
  <si>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</si>
  <si>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</si>
  <si>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</si>
  <si>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</si>
  <si>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</si>
  <si>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</si>
  <si>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¥11,426.00</t>
  </si>
  <si>
    <t>¥2,804.00</t>
  </si>
  <si>
    <t>¥730.00</t>
  </si>
  <si>
    <t>¥7,892.00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</si>
  <si>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</si>
  <si>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</si>
  <si>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</si>
  <si>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</si>
  <si>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</si>
  <si>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</si>
  <si>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</si>
  <si>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</si>
  <si>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</si>
  <si>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</si>
  <si>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</si>
  <si>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</si>
  <si>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</si>
  <si>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</si>
  <si>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</si>
  <si>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</si>
  <si>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</si>
  <si>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</si>
  <si>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</si>
  <si>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</si>
  <si>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</si>
  <si>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</si>
  <si>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</si>
  <si>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</si>
  <si>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</si>
  <si>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</si>
  <si>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</si>
  <si>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</si>
  <si>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</si>
  <si>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</si>
  <si>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</si>
  <si>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</si>
  <si>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</si>
  <si>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</si>
  <si>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</si>
  <si>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</si>
  <si>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</si>
  <si>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</si>
  <si>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</si>
  <si>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</si>
  <si>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</si>
  <si>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</si>
  <si>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</si>
  <si>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</si>
  <si>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</si>
  <si>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</si>
  <si>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702531388049</t>
  </si>
  <si>
    <t>1971111</t>
  </si>
  <si>
    <t>酒店预付</t>
  </si>
  <si>
    <t>否</t>
  </si>
  <si>
    <t>普通</t>
  </si>
  <si>
    <t>221838998</t>
  </si>
  <si>
    <t>香港皇家太平洋酒店</t>
  </si>
  <si>
    <t>1626188</t>
  </si>
  <si>
    <t>MANG/CHIUYIK</t>
  </si>
  <si>
    <t>2021-02-02</t>
  </si>
  <si>
    <t>2021-03-19</t>
  </si>
  <si>
    <t>2021-03-22</t>
  </si>
  <si>
    <t>¥660.00</t>
  </si>
  <si>
    <t>¥81.00</t>
  </si>
  <si>
    <t>¥579.00</t>
  </si>
  <si>
    <t>Premier Room</t>
  </si>
  <si>
    <t>WEBSITE</t>
  </si>
  <si>
    <t>702580219813</t>
  </si>
  <si>
    <t>2031365</t>
  </si>
  <si>
    <t>197283317</t>
  </si>
  <si>
    <t>悉尼旅行者酒店</t>
  </si>
  <si>
    <t>XU/BEIYUN</t>
  </si>
  <si>
    <t>2021-03-23</t>
  </si>
  <si>
    <t>2021-03-24</t>
  </si>
  <si>
    <t>¥530.00</t>
  </si>
  <si>
    <t>¥49.00</t>
  </si>
  <si>
    <t>¥481.00</t>
  </si>
  <si>
    <t>Guest Queen Room</t>
  </si>
  <si>
    <t>702581317625</t>
  </si>
  <si>
    <t>2033672</t>
  </si>
  <si>
    <t>197280485</t>
  </si>
  <si>
    <t>MYSTAYS富士山展望温泉酒店</t>
  </si>
  <si>
    <t>WANG/ZI</t>
  </si>
  <si>
    <t>2021-03-25</t>
  </si>
  <si>
    <t>2021-03-27</t>
  </si>
  <si>
    <t>¥1,402.00</t>
  </si>
  <si>
    <t>standard twin room</t>
  </si>
  <si>
    <t>702581222044</t>
  </si>
  <si>
    <t>2033709</t>
  </si>
  <si>
    <t>2021-03-24 22:44:47</t>
  </si>
  <si>
    <t>702577427101</t>
  </si>
  <si>
    <t>2026371</t>
  </si>
  <si>
    <t>221835686</t>
  </si>
  <si>
    <t>铜锣湾如心酒店 (前身为如心铜锣湾海景酒店)</t>
  </si>
  <si>
    <t>DAI/ZONGLIN</t>
  </si>
  <si>
    <t>2021-03-20</t>
  </si>
  <si>
    <t>2021-03-21</t>
  </si>
  <si>
    <t>2021-03-26</t>
  </si>
  <si>
    <t>¥1,410.00</t>
  </si>
  <si>
    <t>¥105.00</t>
  </si>
  <si>
    <t>¥1,305.00</t>
  </si>
  <si>
    <t>Standard Twin Room</t>
  </si>
  <si>
    <t>702582967661</t>
  </si>
  <si>
    <t>2033981</t>
  </si>
  <si>
    <t>197293688</t>
  </si>
  <si>
    <t>迪拜 JW 万豪侯爵酒店</t>
  </si>
  <si>
    <t>YUAN/SHUNXI</t>
  </si>
  <si>
    <t>¥764.00</t>
  </si>
  <si>
    <t>¥71.00</t>
  </si>
  <si>
    <t>¥693.00</t>
  </si>
  <si>
    <t>deluxe king room</t>
  </si>
  <si>
    <t>702582096211</t>
  </si>
  <si>
    <t>2034422</t>
  </si>
  <si>
    <t>197304254</t>
  </si>
  <si>
    <t>悉尼北莱德万怡酒店</t>
  </si>
  <si>
    <t>CHEN/JIAQI</t>
  </si>
  <si>
    <t>¥585.00</t>
  </si>
  <si>
    <t>¥54.00</t>
  </si>
  <si>
    <t>¥531.00</t>
  </si>
  <si>
    <t>king bed room</t>
  </si>
  <si>
    <t>702581032704</t>
  </si>
  <si>
    <t>2033653</t>
  </si>
  <si>
    <t>¥128.00</t>
  </si>
  <si>
    <t>¥1,274.00</t>
  </si>
  <si>
    <t>702560409547</t>
  </si>
  <si>
    <t>2000627</t>
  </si>
  <si>
    <t>199565084</t>
  </si>
  <si>
    <t>洛杉矶大道喜来登酒店</t>
  </si>
  <si>
    <t>HUANG/XIAOLONG</t>
  </si>
  <si>
    <t>2021-03-03</t>
  </si>
  <si>
    <t>¥104.00</t>
  </si>
  <si>
    <t>¥1,306.00</t>
  </si>
  <si>
    <t>Traditional King Bed room</t>
  </si>
  <si>
    <t>702567402067</t>
  </si>
  <si>
    <t>2010109</t>
  </si>
  <si>
    <t>245698234</t>
  </si>
  <si>
    <t>澳门巴黎人</t>
  </si>
  <si>
    <t>ZHANG/XIAOYAN</t>
  </si>
  <si>
    <t>2021-03-10</t>
  </si>
  <si>
    <t>2021-03-28</t>
  </si>
  <si>
    <t>¥1,156.00</t>
  </si>
  <si>
    <t>¥86.00</t>
  </si>
  <si>
    <t>¥1,070.00</t>
  </si>
  <si>
    <t>Deluxe King</t>
  </si>
  <si>
    <t>702560570710</t>
  </si>
  <si>
    <t>2000630</t>
  </si>
  <si>
    <t>¥705.00</t>
  </si>
  <si>
    <t>¥52.00</t>
  </si>
  <si>
    <t>¥653.00</t>
  </si>
  <si>
    <t>合计</t>
  </si>
  <si>
    <t/>
  </si>
  <si>
    <t>¥8,622.00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</si>
  <si>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</si>
  <si>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</si>
  <si>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</si>
  <si>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</si>
  <si>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</si>
  <si>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</si>
  <si>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</si>
  <si>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</si>
  <si>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</si>
  <si>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已关闭订单</t>
  </si>
  <si>
    <t>A210330164136481</t>
  </si>
  <si>
    <r>
      <t>总计：</t>
    </r>
    <r>
      <rPr>
        <sz val="10"/>
        <rFont val="Arial"/>
        <charset val="134"/>
      </rPr>
      <t>7892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</si>
  <si>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</si>
  <si>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</si>
  <si>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</si>
  <si>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</si>
  <si>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</si>
  <si>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</si>
  <si>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</si>
  <si>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CHEN JIAQI</t>
  </si>
  <si>
    <t>RMB</t>
  </si>
  <si>
    <t>531.00</t>
  </si>
  <si>
    <t>+61****51000</t>
  </si>
  <si>
    <t>2021/3/25 16:05:07</t>
  </si>
  <si>
    <t>YUAN SHUNXI</t>
  </si>
  <si>
    <t>693.00</t>
  </si>
  <si>
    <t>186****2288</t>
  </si>
  <si>
    <t>2021/3/25 9:04:13</t>
  </si>
  <si>
    <t>MYSTAYS 富士山展望温泉酒店</t>
  </si>
  <si>
    <t>WANG ZI</t>
  </si>
  <si>
    <t>1274.00</t>
  </si>
  <si>
    <t>130****1682</t>
  </si>
  <si>
    <t>2021/3/24 22:08:40</t>
  </si>
  <si>
    <t>XU BEIYUN</t>
  </si>
  <si>
    <t>481.00</t>
  </si>
  <si>
    <t>139****1433</t>
  </si>
  <si>
    <t>2021/3/23 14:48:14</t>
  </si>
  <si>
    <t>香港如心铜锣湾海景酒店</t>
  </si>
  <si>
    <t>DAI ZONGLIN</t>
  </si>
  <si>
    <t>1305.00</t>
  </si>
  <si>
    <t>+85****97968848</t>
  </si>
  <si>
    <t>2021/3/20 12:45:21</t>
  </si>
  <si>
    <t>ZHANG XIAOYAN</t>
  </si>
  <si>
    <t>1070.00</t>
  </si>
  <si>
    <t>186****2995</t>
  </si>
  <si>
    <t>2021/3/10 9:23:13</t>
  </si>
  <si>
    <t>HUANG XIAOLONG</t>
  </si>
  <si>
    <t>653.00</t>
  </si>
  <si>
    <t>+14****88760</t>
  </si>
  <si>
    <t>2021/3/3 14:38:43</t>
  </si>
  <si>
    <t>1306.00</t>
  </si>
  <si>
    <t>2021/3/3 14:37:47</t>
  </si>
  <si>
    <t>MANG CHIUYIK</t>
  </si>
  <si>
    <t>579.00</t>
  </si>
  <si>
    <t>157****9662</t>
  </si>
  <si>
    <t>2021/2/2 2:48:11</t>
  </si>
  <si>
    <t>合计:</t>
  </si>
  <si>
    <t>7892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</si>
</sst>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3" borderId="17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34" fillId="29" borderId="1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6" sqref="K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11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25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9" t="s">
        <v>61</v>
      </c>
      <c r="Y1" s="9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93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/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102</v>
      </c>
      <c r="L5" s="7">
        <v>1</v>
      </c>
      <c r="M5" s="7">
        <v>2</v>
      </c>
      <c r="N5" s="7" t="s">
        <v>93</v>
      </c>
      <c r="O5" s="7" t="s">
        <v>103</v>
      </c>
      <c r="P5" s="7" t="s">
        <v>104</v>
      </c>
      <c r="Q5" s="7"/>
      <c r="R5" s="11" t="s">
        <v>105</v>
      </c>
      <c r="S5" s="12" t="s">
        <v>105</v>
      </c>
      <c r="T5" s="7" t="s">
        <v>109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106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5</v>
      </c>
      <c r="N6" s="7" t="s">
        <v>115</v>
      </c>
      <c r="O6" s="7" t="s">
        <v>116</v>
      </c>
      <c r="P6" s="7" t="s">
        <v>117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103</v>
      </c>
      <c r="O7" s="7" t="s">
        <v>103</v>
      </c>
      <c r="P7" s="7" t="s">
        <v>117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103</v>
      </c>
      <c r="O8" s="7" t="s">
        <v>117</v>
      </c>
      <c r="P8" s="7" t="s">
        <v>104</v>
      </c>
      <c r="Q8" s="7"/>
      <c r="R8" s="11" t="s">
        <v>136</v>
      </c>
      <c r="S8" s="12" t="s">
        <v>19</v>
      </c>
      <c r="T8" s="7"/>
      <c r="U8" s="11" t="s">
        <v>19</v>
      </c>
      <c r="V8" s="11" t="s">
        <v>136</v>
      </c>
      <c r="W8" s="12" t="s">
        <v>137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100</v>
      </c>
      <c r="H9" s="7" t="s">
        <v>101</v>
      </c>
      <c r="I9" s="7" t="s">
        <v>77</v>
      </c>
      <c r="J9" s="7" t="s">
        <v>2</v>
      </c>
      <c r="K9" s="7" t="s">
        <v>102</v>
      </c>
      <c r="L9" s="7">
        <v>1</v>
      </c>
      <c r="M9" s="7">
        <v>2</v>
      </c>
      <c r="N9" s="7" t="s">
        <v>93</v>
      </c>
      <c r="O9" s="7" t="s">
        <v>103</v>
      </c>
      <c r="P9" s="7" t="s">
        <v>104</v>
      </c>
      <c r="Q9" s="7"/>
      <c r="R9" s="11" t="s">
        <v>105</v>
      </c>
      <c r="S9" s="12" t="s">
        <v>19</v>
      </c>
      <c r="T9" s="7"/>
      <c r="U9" s="11" t="s">
        <v>19</v>
      </c>
      <c r="V9" s="11" t="s">
        <v>105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106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 t="s">
        <v>145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149</v>
      </c>
      <c r="O10" s="7" t="s">
        <v>103</v>
      </c>
      <c r="P10" s="7" t="s">
        <v>104</v>
      </c>
      <c r="Q10" s="7"/>
      <c r="R10" s="11" t="s">
        <v>118</v>
      </c>
      <c r="S10" s="12" t="s">
        <v>19</v>
      </c>
      <c r="T10" s="7"/>
      <c r="U10" s="11" t="s">
        <v>19</v>
      </c>
      <c r="V10" s="11" t="s">
        <v>118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 t="s">
        <v>154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2</v>
      </c>
      <c r="N11" s="7" t="s">
        <v>158</v>
      </c>
      <c r="O11" s="7" t="s">
        <v>117</v>
      </c>
      <c r="P11" s="7" t="s">
        <v>159</v>
      </c>
      <c r="Q11" s="7"/>
      <c r="R11" s="11" t="s">
        <v>160</v>
      </c>
      <c r="S11" s="12" t="s">
        <v>19</v>
      </c>
      <c r="T11" s="7"/>
      <c r="U11" s="11" t="s">
        <v>19</v>
      </c>
      <c r="V11" s="11" t="s">
        <v>160</v>
      </c>
      <c r="W11" s="12" t="s">
        <v>161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146</v>
      </c>
      <c r="H12" s="7" t="s">
        <v>147</v>
      </c>
      <c r="I12" s="7" t="s">
        <v>77</v>
      </c>
      <c r="J12" s="7" t="s">
        <v>2</v>
      </c>
      <c r="K12" s="7" t="s">
        <v>148</v>
      </c>
      <c r="L12" s="7">
        <v>1</v>
      </c>
      <c r="M12" s="7">
        <v>1</v>
      </c>
      <c r="N12" s="7" t="s">
        <v>149</v>
      </c>
      <c r="O12" s="7" t="s">
        <v>104</v>
      </c>
      <c r="P12" s="7" t="s">
        <v>159</v>
      </c>
      <c r="Q12" s="7"/>
      <c r="R12" s="11" t="s">
        <v>166</v>
      </c>
      <c r="S12" s="12" t="s">
        <v>19</v>
      </c>
      <c r="T12" s="7"/>
      <c r="U12" s="11" t="s">
        <v>19</v>
      </c>
      <c r="V12" s="11" t="s">
        <v>166</v>
      </c>
      <c r="W12" s="12" t="s">
        <v>167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152</v>
      </c>
      <c r="AF12" t="s">
        <v>86</v>
      </c>
      <c r="AG12" t="s">
        <v>73</v>
      </c>
      <c r="AH12" t="s">
        <v>19</v>
      </c>
    </row>
    <row r="13" customHeight="1" spans="1:32">
      <c r="A13" s="10" t="s">
        <v>169</v>
      </c>
      <c r="B13" s="10"/>
      <c r="C13" s="10" t="s">
        <v>170</v>
      </c>
      <c r="D13" s="10"/>
      <c r="E13" s="10"/>
      <c r="F13" s="10"/>
      <c r="G13" s="10" t="s">
        <v>170</v>
      </c>
      <c r="H13" s="10" t="s">
        <v>170</v>
      </c>
      <c r="I13" s="10" t="s">
        <v>170</v>
      </c>
      <c r="J13" s="10" t="s">
        <v>170</v>
      </c>
      <c r="K13" s="10" t="s">
        <v>170</v>
      </c>
      <c r="L13" s="10" t="s">
        <v>170</v>
      </c>
      <c r="M13" s="10" t="s">
        <v>170</v>
      </c>
      <c r="N13" s="10" t="s">
        <v>170</v>
      </c>
      <c r="O13" s="10" t="s">
        <v>170</v>
      </c>
      <c r="P13" s="10" t="s">
        <v>170</v>
      </c>
      <c r="Q13" s="10"/>
      <c r="R13" s="13" t="s">
        <v>20</v>
      </c>
      <c r="S13" s="13" t="s">
        <v>21</v>
      </c>
      <c r="T13" s="10" t="s">
        <v>170</v>
      </c>
      <c r="U13" s="13"/>
      <c r="V13" s="13" t="s">
        <v>171</v>
      </c>
      <c r="W13" s="13" t="s">
        <v>22</v>
      </c>
      <c r="X13" s="13"/>
      <c r="Y13" s="13"/>
      <c r="Z13" s="13"/>
      <c r="AA13" s="10"/>
      <c r="AB13" s="13"/>
      <c r="AC13" s="10"/>
      <c r="AD13" s="10" t="s">
        <v>170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172</v>
      </c>
      <c r="B1" s="5" t="s">
        <v>173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174</v>
      </c>
      <c r="H1" s="5" t="s">
        <v>175</v>
      </c>
      <c r="I1" s="5" t="s">
        <v>13</v>
      </c>
      <c r="J1" s="5" t="s">
        <v>17</v>
      </c>
      <c r="K1" s="5" t="s">
        <v>18</v>
      </c>
      <c r="L1" s="9" t="s">
        <v>176</v>
      </c>
      <c r="M1" s="5" t="s">
        <v>177</v>
      </c>
      <c r="N1" s="5" t="s">
        <v>178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179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G35" sqref="G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t="s">
        <v>180</v>
      </c>
    </row>
    <row r="2" ht="14.25" customHeight="1" spans="1:8">
      <c r="A2" s="43" t="s">
        <v>70</v>
      </c>
      <c r="B2" s="7" t="s">
        <v>80</v>
      </c>
      <c r="C2" s="7" t="s">
        <v>81</v>
      </c>
      <c r="D2" s="4">
        <v>579</v>
      </c>
      <c r="E2" t="str">
        <f>VLOOKUP(A2,HOP!A:H,8,0)</f>
        <v>579.00</v>
      </c>
      <c r="F2" t="str">
        <f>VLOOKUP(A2,HOP!A:B,2,0)</f>
        <v>1971111</v>
      </c>
      <c r="G2">
        <f>D2-E2</f>
        <v>0</v>
      </c>
      <c r="H2" t="str">
        <f>$H$1&amp;F2</f>
        <v>,1971111</v>
      </c>
    </row>
    <row r="3" ht="14.25" customHeight="1" spans="1:8">
      <c r="A3" s="6" t="s">
        <v>87</v>
      </c>
      <c r="B3" s="7" t="s">
        <v>92</v>
      </c>
      <c r="C3" s="7" t="s">
        <v>93</v>
      </c>
      <c r="D3" s="4">
        <v>481</v>
      </c>
      <c r="E3" t="str">
        <f>VLOOKUP(A3,HOP!A:H,8,0)</f>
        <v>481.00</v>
      </c>
      <c r="F3" t="str">
        <f>VLOOKUP(A3,HOP!A:B,2,0)</f>
        <v>2031365</v>
      </c>
      <c r="G3">
        <f t="shared" ref="G3:G12" si="0">D3-E3</f>
        <v>0</v>
      </c>
      <c r="H3" t="str">
        <f t="shared" ref="H3:H12" si="1">$H$1&amp;F3</f>
        <v>,2031365</v>
      </c>
    </row>
    <row r="4" ht="14.25" hidden="1" customHeight="1" spans="1:9">
      <c r="A4" s="43" t="s">
        <v>98</v>
      </c>
      <c r="B4" s="7" t="s">
        <v>103</v>
      </c>
      <c r="C4" s="7" t="s">
        <v>104</v>
      </c>
      <c r="D4" s="4">
        <v>0</v>
      </c>
      <c r="E4">
        <v>0</v>
      </c>
      <c r="F4">
        <v>2033672</v>
      </c>
      <c r="G4">
        <f t="shared" si="0"/>
        <v>0</v>
      </c>
      <c r="H4" t="str">
        <f t="shared" si="1"/>
        <v>,2033672</v>
      </c>
      <c r="I4" s="8" t="s">
        <v>181</v>
      </c>
    </row>
    <row r="5" ht="14.25" hidden="1" customHeight="1" spans="1:9">
      <c r="A5" s="43" t="s">
        <v>107</v>
      </c>
      <c r="B5" s="7" t="s">
        <v>103</v>
      </c>
      <c r="C5" s="7" t="s">
        <v>104</v>
      </c>
      <c r="D5" s="4">
        <v>0</v>
      </c>
      <c r="E5">
        <v>0</v>
      </c>
      <c r="F5">
        <v>2033709</v>
      </c>
      <c r="G5">
        <f t="shared" si="0"/>
        <v>0</v>
      </c>
      <c r="H5" t="str">
        <f t="shared" si="1"/>
        <v>,2033709</v>
      </c>
      <c r="I5" s="8" t="s">
        <v>181</v>
      </c>
    </row>
    <row r="6" ht="14.25" customHeight="1" spans="1:8">
      <c r="A6" s="6" t="s">
        <v>110</v>
      </c>
      <c r="B6" s="7" t="s">
        <v>116</v>
      </c>
      <c r="C6" s="7" t="s">
        <v>117</v>
      </c>
      <c r="D6" s="4">
        <v>1305</v>
      </c>
      <c r="E6" t="str">
        <f>VLOOKUP(A6,HOP!A:H,8,0)</f>
        <v>1305.00</v>
      </c>
      <c r="F6" t="str">
        <f>VLOOKUP(A6,HOP!A:B,2,0)</f>
        <v>2026371</v>
      </c>
      <c r="G6">
        <f t="shared" si="0"/>
        <v>0</v>
      </c>
      <c r="H6" t="str">
        <f t="shared" si="1"/>
        <v>,2026371</v>
      </c>
    </row>
    <row r="7" ht="14.25" customHeight="1" spans="1:8">
      <c r="A7" s="6" t="s">
        <v>122</v>
      </c>
      <c r="B7" s="7" t="s">
        <v>103</v>
      </c>
      <c r="C7" s="7" t="s">
        <v>117</v>
      </c>
      <c r="D7" s="4">
        <v>693</v>
      </c>
      <c r="E7" t="str">
        <f>VLOOKUP(A7,HOP!A:H,8,0)</f>
        <v>693.00</v>
      </c>
      <c r="F7" t="str">
        <f>VLOOKUP(A7,HOP!A:B,2,0)</f>
        <v>2033981</v>
      </c>
      <c r="G7">
        <f t="shared" si="0"/>
        <v>0</v>
      </c>
      <c r="H7" t="str">
        <f t="shared" si="1"/>
        <v>,2033981</v>
      </c>
    </row>
    <row r="8" ht="14.25" customHeight="1" spans="1:8">
      <c r="A8" s="6" t="s">
        <v>131</v>
      </c>
      <c r="B8" s="7" t="s">
        <v>117</v>
      </c>
      <c r="C8" s="7" t="s">
        <v>104</v>
      </c>
      <c r="D8" s="4">
        <v>531</v>
      </c>
      <c r="E8" t="str">
        <f>VLOOKUP(A8,HOP!A:H,8,0)</f>
        <v>531.00</v>
      </c>
      <c r="F8" t="str">
        <f>VLOOKUP(A8,HOP!A:B,2,0)</f>
        <v>2034422</v>
      </c>
      <c r="G8">
        <f t="shared" si="0"/>
        <v>0</v>
      </c>
      <c r="H8" t="str">
        <f t="shared" si="1"/>
        <v>,2034422</v>
      </c>
    </row>
    <row r="9" ht="14.25" customHeight="1" spans="1:8">
      <c r="A9" s="6" t="s">
        <v>140</v>
      </c>
      <c r="B9" s="7" t="s">
        <v>103</v>
      </c>
      <c r="C9" s="7" t="s">
        <v>104</v>
      </c>
      <c r="D9" s="4">
        <v>1274</v>
      </c>
      <c r="E9" t="str">
        <f>VLOOKUP(A9,HOP!A:H,8,0)</f>
        <v>1274.00</v>
      </c>
      <c r="F9" t="str">
        <f>VLOOKUP(A9,HOP!A:B,2,0)</f>
        <v>2033653</v>
      </c>
      <c r="G9">
        <f t="shared" si="0"/>
        <v>0</v>
      </c>
      <c r="H9" t="str">
        <f t="shared" si="1"/>
        <v>,2033653</v>
      </c>
    </row>
    <row r="10" ht="14.25" customHeight="1" spans="1:8">
      <c r="A10" s="6" t="s">
        <v>144</v>
      </c>
      <c r="B10" s="7" t="s">
        <v>103</v>
      </c>
      <c r="C10" s="7" t="s">
        <v>104</v>
      </c>
      <c r="D10" s="4">
        <v>1306</v>
      </c>
      <c r="E10" t="str">
        <f>VLOOKUP(A10,HOP!A:H,8,0)</f>
        <v>1306.00</v>
      </c>
      <c r="F10" t="str">
        <f>VLOOKUP(A10,HOP!A:B,2,0)</f>
        <v>2000627</v>
      </c>
      <c r="G10">
        <f t="shared" si="0"/>
        <v>0</v>
      </c>
      <c r="H10" t="str">
        <f t="shared" si="1"/>
        <v>,2000627</v>
      </c>
    </row>
    <row r="11" ht="14.25" customHeight="1" spans="1:8">
      <c r="A11" s="6" t="s">
        <v>153</v>
      </c>
      <c r="B11" s="7" t="s">
        <v>117</v>
      </c>
      <c r="C11" s="7" t="s">
        <v>159</v>
      </c>
      <c r="D11" s="4">
        <v>1070</v>
      </c>
      <c r="E11" t="str">
        <f>VLOOKUP(A11,HOP!A:H,8,0)</f>
        <v>1070.00</v>
      </c>
      <c r="F11" t="str">
        <f>VLOOKUP(A11,HOP!A:B,2,0)</f>
        <v>2010109</v>
      </c>
      <c r="G11">
        <f t="shared" si="0"/>
        <v>0</v>
      </c>
      <c r="H11" t="str">
        <f t="shared" si="1"/>
        <v>,2010109</v>
      </c>
    </row>
    <row r="12" ht="14.25" customHeight="1" spans="1:8">
      <c r="A12" s="6" t="s">
        <v>164</v>
      </c>
      <c r="B12" s="7" t="s">
        <v>104</v>
      </c>
      <c r="C12" s="7" t="s">
        <v>159</v>
      </c>
      <c r="D12" s="4">
        <v>653</v>
      </c>
      <c r="E12" t="str">
        <f>VLOOKUP(A12,HOP!A:H,8,0)</f>
        <v>653.00</v>
      </c>
      <c r="F12" t="str">
        <f>VLOOKUP(A12,HOP!A:B,2,0)</f>
        <v>2000630</v>
      </c>
      <c r="G12">
        <f t="shared" si="0"/>
        <v>0</v>
      </c>
      <c r="H12" t="str">
        <f t="shared" si="1"/>
        <v>,2000630</v>
      </c>
    </row>
    <row r="14" spans="4:4">
      <c r="D14" s="4">
        <f>SUM(D2:D13)</f>
        <v>7892</v>
      </c>
    </row>
    <row r="16" spans="1:1">
      <c r="A16" t="s">
        <v>182</v>
      </c>
    </row>
    <row r="17" spans="1:1">
      <c r="A17" s="8" t="s">
        <v>183</v>
      </c>
    </row>
  </sheetData>
  <autoFilter ref="A1:AF12">
    <filterColumn colId="3">
      <filters>
        <filter val="481.00"/>
        <filter val="531.00"/>
        <filter val="579.00"/>
        <filter val="653.00"/>
        <filter val="693.00"/>
        <filter val="1,070.00"/>
        <filter val="1,274.00"/>
        <filter val="1,305.00"/>
        <filter val="1,30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184</v>
      </c>
      <c r="B1" s="2" t="s">
        <v>185</v>
      </c>
      <c r="C1" s="2" t="s">
        <v>47</v>
      </c>
      <c r="D1" s="2" t="s">
        <v>186</v>
      </c>
      <c r="E1" s="2" t="s">
        <v>54</v>
      </c>
      <c r="F1" s="2" t="s">
        <v>187</v>
      </c>
      <c r="G1" s="2" t="s">
        <v>64</v>
      </c>
      <c r="H1" s="2" t="s">
        <v>188</v>
      </c>
      <c r="I1" s="2" t="s">
        <v>189</v>
      </c>
      <c r="J1" s="2" t="s">
        <v>190</v>
      </c>
      <c r="K1" s="2" t="s">
        <v>53</v>
      </c>
    </row>
    <row r="2" s="1" customFormat="1" ht="20" customHeight="1" spans="1:11">
      <c r="A2" s="2" t="s">
        <v>131</v>
      </c>
      <c r="B2" s="2" t="s">
        <v>132</v>
      </c>
      <c r="C2" s="2" t="s">
        <v>134</v>
      </c>
      <c r="D2" s="2" t="s">
        <v>191</v>
      </c>
      <c r="E2" s="2" t="s">
        <v>117</v>
      </c>
      <c r="F2" s="2" t="s">
        <v>104</v>
      </c>
      <c r="G2" s="2" t="s">
        <v>192</v>
      </c>
      <c r="H2" s="2" t="s">
        <v>193</v>
      </c>
      <c r="I2" s="2" t="s">
        <v>135</v>
      </c>
      <c r="J2" s="2" t="s">
        <v>194</v>
      </c>
      <c r="K2" s="2" t="s">
        <v>195</v>
      </c>
    </row>
    <row r="3" s="1" customFormat="1" ht="20" customHeight="1" spans="1:11">
      <c r="A3" s="2" t="s">
        <v>122</v>
      </c>
      <c r="B3" s="2" t="s">
        <v>123</v>
      </c>
      <c r="C3" s="2" t="s">
        <v>125</v>
      </c>
      <c r="D3" s="2" t="s">
        <v>196</v>
      </c>
      <c r="E3" s="2" t="s">
        <v>103</v>
      </c>
      <c r="F3" s="2" t="s">
        <v>117</v>
      </c>
      <c r="G3" s="2" t="s">
        <v>192</v>
      </c>
      <c r="H3" s="2" t="s">
        <v>197</v>
      </c>
      <c r="I3" s="2" t="s">
        <v>126</v>
      </c>
      <c r="J3" s="2" t="s">
        <v>198</v>
      </c>
      <c r="K3" s="2" t="s">
        <v>199</v>
      </c>
    </row>
    <row r="4" s="1" customFormat="1" ht="20" customHeight="1" spans="1:11">
      <c r="A4" s="2" t="s">
        <v>140</v>
      </c>
      <c r="B4" s="2" t="s">
        <v>141</v>
      </c>
      <c r="C4" s="2" t="s">
        <v>200</v>
      </c>
      <c r="D4" s="2" t="s">
        <v>201</v>
      </c>
      <c r="E4" s="2" t="s">
        <v>103</v>
      </c>
      <c r="F4" s="2" t="s">
        <v>104</v>
      </c>
      <c r="G4" s="2" t="s">
        <v>192</v>
      </c>
      <c r="H4" s="2" t="s">
        <v>202</v>
      </c>
      <c r="I4" s="2" t="s">
        <v>102</v>
      </c>
      <c r="J4" s="2" t="s">
        <v>203</v>
      </c>
      <c r="K4" s="2" t="s">
        <v>204</v>
      </c>
    </row>
    <row r="5" s="1" customFormat="1" ht="20" customHeight="1" spans="1:11">
      <c r="A5" s="2" t="s">
        <v>87</v>
      </c>
      <c r="B5" s="2" t="s">
        <v>88</v>
      </c>
      <c r="C5" s="2" t="s">
        <v>90</v>
      </c>
      <c r="D5" s="2" t="s">
        <v>205</v>
      </c>
      <c r="E5" s="2" t="s">
        <v>92</v>
      </c>
      <c r="F5" s="2" t="s">
        <v>93</v>
      </c>
      <c r="G5" s="2" t="s">
        <v>192</v>
      </c>
      <c r="H5" s="2" t="s">
        <v>206</v>
      </c>
      <c r="I5" s="2" t="s">
        <v>91</v>
      </c>
      <c r="J5" s="2" t="s">
        <v>207</v>
      </c>
      <c r="K5" s="2" t="s">
        <v>208</v>
      </c>
    </row>
    <row r="6" s="1" customFormat="1" ht="20" customHeight="1" spans="1:11">
      <c r="A6" s="2" t="s">
        <v>110</v>
      </c>
      <c r="B6" s="2" t="s">
        <v>111</v>
      </c>
      <c r="C6" s="2" t="s">
        <v>209</v>
      </c>
      <c r="D6" s="2" t="s">
        <v>210</v>
      </c>
      <c r="E6" s="2" t="s">
        <v>116</v>
      </c>
      <c r="F6" s="2" t="s">
        <v>117</v>
      </c>
      <c r="G6" s="2" t="s">
        <v>192</v>
      </c>
      <c r="H6" s="2" t="s">
        <v>211</v>
      </c>
      <c r="I6" s="2" t="s">
        <v>114</v>
      </c>
      <c r="J6" s="2" t="s">
        <v>212</v>
      </c>
      <c r="K6" s="2" t="s">
        <v>213</v>
      </c>
    </row>
    <row r="7" s="1" customFormat="1" ht="20" customHeight="1" spans="1:11">
      <c r="A7" s="2" t="s">
        <v>153</v>
      </c>
      <c r="B7" s="2" t="s">
        <v>154</v>
      </c>
      <c r="C7" s="2" t="s">
        <v>156</v>
      </c>
      <c r="D7" s="2" t="s">
        <v>214</v>
      </c>
      <c r="E7" s="2" t="s">
        <v>117</v>
      </c>
      <c r="F7" s="2" t="s">
        <v>159</v>
      </c>
      <c r="G7" s="2" t="s">
        <v>192</v>
      </c>
      <c r="H7" s="2" t="s">
        <v>215</v>
      </c>
      <c r="I7" s="2" t="s">
        <v>157</v>
      </c>
      <c r="J7" s="2" t="s">
        <v>216</v>
      </c>
      <c r="K7" s="2" t="s">
        <v>217</v>
      </c>
    </row>
    <row r="8" s="1" customFormat="1" ht="20" customHeight="1" spans="1:11">
      <c r="A8" s="2" t="s">
        <v>164</v>
      </c>
      <c r="B8" s="2" t="s">
        <v>165</v>
      </c>
      <c r="C8" s="2" t="s">
        <v>147</v>
      </c>
      <c r="D8" s="2" t="s">
        <v>218</v>
      </c>
      <c r="E8" s="2" t="s">
        <v>104</v>
      </c>
      <c r="F8" s="2" t="s">
        <v>159</v>
      </c>
      <c r="G8" s="2" t="s">
        <v>192</v>
      </c>
      <c r="H8" s="2" t="s">
        <v>219</v>
      </c>
      <c r="I8" s="2" t="s">
        <v>148</v>
      </c>
      <c r="J8" s="2" t="s">
        <v>220</v>
      </c>
      <c r="K8" s="2" t="s">
        <v>221</v>
      </c>
    </row>
    <row r="9" s="1" customFormat="1" ht="20" customHeight="1" spans="1:11">
      <c r="A9" s="2" t="s">
        <v>144</v>
      </c>
      <c r="B9" s="2" t="s">
        <v>145</v>
      </c>
      <c r="C9" s="2" t="s">
        <v>147</v>
      </c>
      <c r="D9" s="2" t="s">
        <v>218</v>
      </c>
      <c r="E9" s="2" t="s">
        <v>103</v>
      </c>
      <c r="F9" s="2" t="s">
        <v>104</v>
      </c>
      <c r="G9" s="2" t="s">
        <v>192</v>
      </c>
      <c r="H9" s="2" t="s">
        <v>222</v>
      </c>
      <c r="I9" s="2" t="s">
        <v>148</v>
      </c>
      <c r="J9" s="2" t="s">
        <v>220</v>
      </c>
      <c r="K9" s="2" t="s">
        <v>223</v>
      </c>
    </row>
    <row r="10" s="1" customFormat="1" ht="20" customHeight="1" spans="1:11">
      <c r="A10" s="2" t="s">
        <v>70</v>
      </c>
      <c r="B10" s="2" t="s">
        <v>71</v>
      </c>
      <c r="C10" s="2" t="s">
        <v>76</v>
      </c>
      <c r="D10" s="2" t="s">
        <v>224</v>
      </c>
      <c r="E10" s="2" t="s">
        <v>80</v>
      </c>
      <c r="F10" s="2" t="s">
        <v>81</v>
      </c>
      <c r="G10" s="2" t="s">
        <v>192</v>
      </c>
      <c r="H10" s="2" t="s">
        <v>225</v>
      </c>
      <c r="I10" s="2" t="s">
        <v>78</v>
      </c>
      <c r="J10" s="2" t="s">
        <v>226</v>
      </c>
      <c r="K10" s="2" t="s">
        <v>227</v>
      </c>
    </row>
    <row r="11" s="1" customFormat="1" ht="22.05" customHeight="1" spans="1:8">
      <c r="A11" s="2"/>
      <c r="B11" s="3" t="s">
        <v>228</v>
      </c>
      <c r="C11" s="2"/>
      <c r="D11" s="2"/>
      <c r="E11" s="2"/>
      <c r="F11" s="2"/>
      <c r="G11" s="2"/>
      <c r="H11" s="2" t="s">
        <v>229</v>
      </c>
    </row>
  </sheetData>
  <mergeCells count="1">
    <mergeCell ref="B11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842F425CF4134815A9BDC7E38EE65042</vt:lpwstr>
  </property>
</Properties>
</file>