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对账!$A$1:$I$39</definedName>
  </definedNames>
  <calcPr calcId="144525" concurrentCalc="0"/>
</workbook>
</file>

<file path=xl/sharedStrings.xml><?xml version="1.0" encoding="utf-8"?>
<sst xmlns="http://schemas.openxmlformats.org/spreadsheetml/2006/main" count="1039" uniqueCount="279">
  <si>
    <t>同程旅行对账单
(账期：20210405-20210411)</t>
  </si>
  <si>
    <t>应付房费总金额</t>
  </si>
  <si>
    <t>应付罚金总金额</t>
  </si>
  <si>
    <t>调整项</t>
  </si>
  <si>
    <t>币种</t>
  </si>
  <si>
    <t>应付合计</t>
  </si>
  <si>
    <t>23894.00</t>
  </si>
  <si>
    <t>0.00</t>
  </si>
  <si>
    <t>CNY</t>
  </si>
  <si>
    <t>苏州金鸡湖安榭度假酒店</t>
  </si>
  <si>
    <t/>
  </si>
  <si>
    <t>小计:5918.00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</si>
  <si>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</si>
  <si>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</si>
  <si>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</si>
  <si>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</si>
  <si>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</si>
  <si>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</si>
  <si>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</si>
  <si>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</si>
  <si>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</si>
  <si>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</si>
  <si>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942190641</t>
  </si>
  <si>
    <t>2103260010</t>
  </si>
  <si>
    <t>常晶</t>
  </si>
  <si>
    <t>豪华园景房</t>
  </si>
  <si>
    <t>2021/04/09</t>
  </si>
  <si>
    <t>2021/04/10</t>
  </si>
  <si>
    <t>1.00</t>
  </si>
  <si>
    <t>729.00</t>
  </si>
  <si>
    <t>942192879</t>
  </si>
  <si>
    <t>王亚君</t>
  </si>
  <si>
    <t>957323204</t>
  </si>
  <si>
    <t>2104080019</t>
  </si>
  <si>
    <t>李俊</t>
  </si>
  <si>
    <t>680.00</t>
  </si>
  <si>
    <t>955250761</t>
  </si>
  <si>
    <t>2104070001</t>
  </si>
  <si>
    <t>魏剑敏</t>
  </si>
  <si>
    <t>2021/04/08</t>
  </si>
  <si>
    <t>2021/04/11</t>
  </si>
  <si>
    <t>3.00</t>
  </si>
  <si>
    <t>1890.00</t>
  </si>
  <si>
    <t>孔建军</t>
  </si>
  <si>
    <t>张家界京武铂尔曼酒店</t>
  </si>
  <si>
    <t>小计:6660.00</t>
  </si>
  <si>
    <t>942986670</t>
  </si>
  <si>
    <t>姚伟</t>
  </si>
  <si>
    <t>高级大床房</t>
  </si>
  <si>
    <t>2021/04/03</t>
  </si>
  <si>
    <t>2021/04/05</t>
  </si>
  <si>
    <t>2.00</t>
  </si>
  <si>
    <t>660.00</t>
  </si>
  <si>
    <t>948219229</t>
  </si>
  <si>
    <t>卢翔</t>
  </si>
  <si>
    <t>954592683</t>
  </si>
  <si>
    <t>范磊磊</t>
  </si>
  <si>
    <t>豪华大床房</t>
  </si>
  <si>
    <t>2021/04/06</t>
  </si>
  <si>
    <t>804.00</t>
  </si>
  <si>
    <t>范永姣</t>
  </si>
  <si>
    <t>952453336</t>
  </si>
  <si>
    <t>丁科</t>
  </si>
  <si>
    <t>1206.00</t>
  </si>
  <si>
    <t>黄友兰</t>
  </si>
  <si>
    <t>952381514</t>
  </si>
  <si>
    <t>李栽植</t>
  </si>
  <si>
    <t>高级双床房</t>
  </si>
  <si>
    <t>954572673</t>
  </si>
  <si>
    <t>陈重</t>
  </si>
  <si>
    <t>广州知云设计人公寓</t>
  </si>
  <si>
    <t>小计:272.00</t>
  </si>
  <si>
    <t>957148989</t>
  </si>
  <si>
    <t>成旋坤</t>
  </si>
  <si>
    <t>标准主题大床房</t>
  </si>
  <si>
    <t>136.00</t>
  </si>
  <si>
    <t>957206067</t>
  </si>
  <si>
    <t>袁倩</t>
  </si>
  <si>
    <t>梅州帅乡情客栈</t>
  </si>
  <si>
    <t>小计:340.00</t>
  </si>
  <si>
    <t>949533582</t>
  </si>
  <si>
    <t>谢华</t>
  </si>
  <si>
    <t>精品雅致大床房</t>
  </si>
  <si>
    <t>340.00</t>
  </si>
  <si>
    <t>安顺豪生温泉度假酒店</t>
  </si>
  <si>
    <t>小计:4838.00</t>
  </si>
  <si>
    <t>949545254</t>
  </si>
  <si>
    <t>659487</t>
  </si>
  <si>
    <t>蒋云婷</t>
  </si>
  <si>
    <t>2021/04/04</t>
  </si>
  <si>
    <t>368.00</t>
  </si>
  <si>
    <t>赵鹏</t>
  </si>
  <si>
    <t>952617832</t>
  </si>
  <si>
    <t>666575</t>
  </si>
  <si>
    <t>张宗飞</t>
  </si>
  <si>
    <t>好莱坞双床房</t>
  </si>
  <si>
    <t>350.00</t>
  </si>
  <si>
    <t>952732022</t>
  </si>
  <si>
    <t>吴若菲</t>
  </si>
  <si>
    <t>952688168</t>
  </si>
  <si>
    <t>王婧</t>
  </si>
  <si>
    <t>高级庭院大床房</t>
  </si>
  <si>
    <t>449.00</t>
  </si>
  <si>
    <t>954029577</t>
  </si>
  <si>
    <t>吴华均</t>
  </si>
  <si>
    <t>395.00</t>
  </si>
  <si>
    <t>958097423</t>
  </si>
  <si>
    <t>腾招有</t>
  </si>
  <si>
    <t>958128383</t>
  </si>
  <si>
    <t>周俊</t>
  </si>
  <si>
    <t>958522387</t>
  </si>
  <si>
    <t>欧醒强</t>
  </si>
  <si>
    <t>359.00</t>
  </si>
  <si>
    <t>叶锐辉</t>
  </si>
  <si>
    <t>958577272</t>
  </si>
  <si>
    <t>张朝政</t>
  </si>
  <si>
    <t>386.00</t>
  </si>
  <si>
    <t>959743882</t>
  </si>
  <si>
    <t>尹翠琴</t>
  </si>
  <si>
    <t>陆巍文</t>
  </si>
  <si>
    <t>大理海湾国际酒店</t>
  </si>
  <si>
    <t>小计:1610.00</t>
  </si>
  <si>
    <t>952295588</t>
  </si>
  <si>
    <t>夏春华</t>
  </si>
  <si>
    <t>山景商务大床房</t>
  </si>
  <si>
    <t>510.00</t>
  </si>
  <si>
    <t>952595904</t>
  </si>
  <si>
    <t>褚志军</t>
  </si>
  <si>
    <t>海景商务大床房</t>
  </si>
  <si>
    <t>590.00</t>
  </si>
  <si>
    <t>952686083</t>
  </si>
  <si>
    <t>赵福保</t>
  </si>
  <si>
    <t>广州奥华国际酒店公寓奥园广场店</t>
  </si>
  <si>
    <t>小计:369.00</t>
  </si>
  <si>
    <t>953045051</t>
  </si>
  <si>
    <t>杨生</t>
  </si>
  <si>
    <t>186.00</t>
  </si>
  <si>
    <t>957516066</t>
  </si>
  <si>
    <t>周实凤</t>
  </si>
  <si>
    <t>183.00</t>
  </si>
  <si>
    <t>贵阳溪山里酒店</t>
  </si>
  <si>
    <t>小计:3549.00</t>
  </si>
  <si>
    <t>948895543</t>
  </si>
  <si>
    <t>杨玲</t>
  </si>
  <si>
    <t>2021/04/02</t>
  </si>
  <si>
    <t>915.00</t>
  </si>
  <si>
    <t>952541964</t>
  </si>
  <si>
    <t>141833</t>
  </si>
  <si>
    <t>李兴前</t>
  </si>
  <si>
    <t>323.00</t>
  </si>
  <si>
    <t>953051995</t>
  </si>
  <si>
    <t>141887</t>
  </si>
  <si>
    <t>陈煜</t>
  </si>
  <si>
    <t>955108671</t>
  </si>
  <si>
    <t>142057</t>
  </si>
  <si>
    <t>2021/04/07</t>
  </si>
  <si>
    <t>304.00</t>
  </si>
  <si>
    <t>955174649</t>
  </si>
  <si>
    <t>142064</t>
  </si>
  <si>
    <t>陈亮宇</t>
  </si>
  <si>
    <t>956172268</t>
  </si>
  <si>
    <t>142208</t>
  </si>
  <si>
    <t>张俊欣</t>
  </si>
  <si>
    <t>957680301</t>
  </si>
  <si>
    <t>赵如意</t>
  </si>
  <si>
    <t>376.00</t>
  </si>
  <si>
    <t>958685696</t>
  </si>
  <si>
    <t>142495</t>
  </si>
  <si>
    <t>959524141</t>
  </si>
  <si>
    <t>142559</t>
  </si>
  <si>
    <t>吉庆明</t>
  </si>
  <si>
    <t>377.00</t>
  </si>
  <si>
    <t>英德浈阳峡风景区主题客栈</t>
  </si>
  <si>
    <t>小计:338.00</t>
  </si>
  <si>
    <t>952866206</t>
  </si>
  <si>
    <t>陈钊明</t>
  </si>
  <si>
    <t>主题大床房</t>
  </si>
  <si>
    <t>338.00</t>
  </si>
  <si>
    <t>，</t>
  </si>
  <si>
    <t>202104081433460021</t>
  </si>
  <si>
    <t>202104081540280021</t>
  </si>
  <si>
    <t>202104020800200021</t>
  </si>
  <si>
    <t>202104041536000021</t>
  </si>
  <si>
    <t>录错渠道</t>
  </si>
  <si>
    <t>202104041802140001</t>
  </si>
  <si>
    <t>202104041708080001</t>
  </si>
  <si>
    <t>202104052125190001</t>
  </si>
  <si>
    <t>202104091035490001</t>
  </si>
  <si>
    <t>202104091122460001</t>
  </si>
  <si>
    <t>202104091913570021</t>
  </si>
  <si>
    <t>202104092023280021</t>
  </si>
  <si>
    <t>202104102051130021</t>
  </si>
  <si>
    <t>202104051041100020</t>
  </si>
  <si>
    <t>202104082209150020</t>
  </si>
  <si>
    <t>202104011033280001</t>
  </si>
  <si>
    <t>202104041359300020</t>
  </si>
  <si>
    <t>202104050808550020</t>
  </si>
  <si>
    <t>202104062146290020</t>
  </si>
  <si>
    <t>202104062109170020</t>
  </si>
  <si>
    <t>202104071800050020</t>
  </si>
  <si>
    <t>202104090910210001</t>
  </si>
  <si>
    <t>202104092239300021</t>
  </si>
  <si>
    <t>202104101612010021</t>
  </si>
  <si>
    <t>202104042048080001</t>
  </si>
  <si>
    <t>A210413173748481 HOP:14528元</t>
  </si>
  <si>
    <t>i210414111609 房集：9016元</t>
  </si>
  <si>
    <t>i210414111823 房集：350元 录错渠道到携程汇登国内</t>
  </si>
  <si>
    <t>总计：23894元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</si>
  <si>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</si>
  <si>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</si>
  <si>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</si>
  <si>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</si>
  <si>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</si>
  <si>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</si>
  <si>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</si>
  <si>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</si>
  <si>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</si>
  <si>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</si>
  <si>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</si>
  <si>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</si>
  <si>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</si>
  <si>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</si>
  <si>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</si>
  <si>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</si>
  <si>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</si>
  <si>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</si>
  <si>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2021-04-04</t>
  </si>
  <si>
    <t>2049555</t>
  </si>
  <si>
    <t>2021-04-05</t>
  </si>
  <si>
    <t>退房日周结</t>
  </si>
  <si>
    <t>RMB</t>
  </si>
  <si>
    <t>0</t>
  </si>
  <si>
    <t>同程艺龙国内酒店EBK</t>
  </si>
  <si>
    <t>2021-04-04 17:00:34</t>
  </si>
  <si>
    <t>否</t>
  </si>
  <si>
    <t>广州汇登信息科技有限公司</t>
  </si>
  <si>
    <t>直采</t>
  </si>
  <si>
    <t>2049226</t>
  </si>
  <si>
    <t>2021-04-04 15:12:10</t>
  </si>
  <si>
    <t>2048253</t>
  </si>
  <si>
    <t>2021-04-04 09:03:19</t>
  </si>
  <si>
    <t>2021-04-02</t>
  </si>
  <si>
    <t>2044426</t>
  </si>
  <si>
    <t>2021-04-03</t>
  </si>
  <si>
    <t>2021-04-02 08:14:58</t>
  </si>
  <si>
    <t>2021-04-08</t>
  </si>
  <si>
    <t>2055724</t>
  </si>
  <si>
    <t>2021-04-09</t>
  </si>
  <si>
    <t>2021-04-10</t>
  </si>
  <si>
    <t>2021-04-08 18:43:29</t>
  </si>
  <si>
    <t>2021-04-06</t>
  </si>
  <si>
    <t>2053329</t>
  </si>
  <si>
    <t>魏剑敏,孔建军</t>
  </si>
  <si>
    <t>2021-04-11</t>
  </si>
  <si>
    <t>3780.00</t>
  </si>
  <si>
    <t>2021-04-07 08:42:17</t>
  </si>
  <si>
    <t>2021-03-26</t>
  </si>
  <si>
    <t>2035745</t>
  </si>
  <si>
    <t>2021-03-26 16:12:31</t>
  </si>
  <si>
    <t>2035744</t>
  </si>
  <si>
    <t>2021-03-26 16:10:17</t>
  </si>
  <si>
    <t>2051801</t>
  </si>
  <si>
    <t>范磊磊,范永姣</t>
  </si>
  <si>
    <t>1608.00</t>
  </si>
  <si>
    <t>2021-04-06 09:02:40</t>
  </si>
  <si>
    <t>2051795</t>
  </si>
  <si>
    <t>2021-04-06 09:02:36</t>
  </si>
  <si>
    <t>2048746</t>
  </si>
  <si>
    <t>丁科,黄友兰</t>
  </si>
  <si>
    <t>2412.00</t>
  </si>
  <si>
    <t>2021-04-04 12:21:22</t>
  </si>
  <si>
    <t>2048450</t>
  </si>
  <si>
    <t>2021-04-04 10:50:12</t>
  </si>
  <si>
    <t>2021-03-31</t>
  </si>
  <si>
    <t>2042986</t>
  </si>
  <si>
    <t>2021-03-31 22:23:29</t>
  </si>
  <si>
    <t>2021-03-27</t>
  </si>
  <si>
    <t>2036523</t>
  </si>
  <si>
    <t>2021-03-27 08:52:35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</si>
</sst>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4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0" fillId="0" borderId="0" xfId="0" applyFill="1"/>
    <xf numFmtId="0" fontId="0" fillId="0" borderId="0" xfId="0" applyFill="1"/>
    <xf numFmtId="176" fontId="0" fillId="0" borderId="0" xfId="0" applyNumberFormat="1"/>
    <xf numFmtId="0" fontId="3" fillId="0" borderId="0" xfId="0" applyFont="1"/>
    <xf numFmtId="0" fontId="0" fillId="0" borderId="1" xfId="0" applyBorder="1"/>
    <xf numFmtId="0" fontId="0" fillId="0" borderId="0" xfId="0" quotePrefix="1"/>
    <xf numFmtId="0" fontId="0" fillId="3" borderId="0" xfId="0" applyFill="1" quotePrefix="1"/>
    <xf numFmtId="0" fontId="0" fillId="0" borderId="0" xfId="0" applyFill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0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10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11" t="s">
        <v>6</v>
      </c>
      <c r="C6" s="11" t="s">
        <v>7</v>
      </c>
      <c r="D6" s="11" t="s">
        <v>7</v>
      </c>
      <c r="E6" s="11" t="s">
        <v>8</v>
      </c>
      <c r="F6" s="11" t="s">
        <v>6</v>
      </c>
    </row>
    <row r="9" spans="2:9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30</v>
      </c>
      <c r="D12" t="s">
        <v>10</v>
      </c>
      <c r="E12" t="s">
        <v>31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1">
      <c r="B13" t="s">
        <v>21</v>
      </c>
      <c r="C13" t="s">
        <v>32</v>
      </c>
      <c r="D13" t="s">
        <v>33</v>
      </c>
      <c r="E13" t="s">
        <v>34</v>
      </c>
      <c r="F13" t="s">
        <v>25</v>
      </c>
      <c r="G13" t="s">
        <v>26</v>
      </c>
      <c r="H13" t="s">
        <v>27</v>
      </c>
      <c r="I13" t="s">
        <v>28</v>
      </c>
      <c r="J13" t="s">
        <v>8</v>
      </c>
      <c r="K13" t="s">
        <v>35</v>
      </c>
    </row>
    <row r="14" spans="2:11">
      <c r="B14" t="s">
        <v>21</v>
      </c>
      <c r="C14" t="s">
        <v>36</v>
      </c>
      <c r="D14" t="s">
        <v>37</v>
      </c>
      <c r="E14" t="s">
        <v>38</v>
      </c>
      <c r="F14" t="s">
        <v>25</v>
      </c>
      <c r="G14" t="s">
        <v>39</v>
      </c>
      <c r="H14" t="s">
        <v>40</v>
      </c>
      <c r="I14" t="s">
        <v>41</v>
      </c>
      <c r="J14" t="s">
        <v>8</v>
      </c>
      <c r="K14" t="s">
        <v>42</v>
      </c>
    </row>
    <row r="15" spans="2:11">
      <c r="B15" t="s">
        <v>21</v>
      </c>
      <c r="C15" t="s">
        <v>36</v>
      </c>
      <c r="D15" t="s">
        <v>37</v>
      </c>
      <c r="E15" t="s">
        <v>43</v>
      </c>
      <c r="F15" t="s">
        <v>25</v>
      </c>
      <c r="G15" t="s">
        <v>39</v>
      </c>
      <c r="H15" t="s">
        <v>40</v>
      </c>
      <c r="I15" t="s">
        <v>41</v>
      </c>
      <c r="J15" t="s">
        <v>8</v>
      </c>
      <c r="K15" t="s">
        <v>42</v>
      </c>
    </row>
    <row r="16" spans="2:9">
      <c r="B16" s="3" t="s">
        <v>44</v>
      </c>
      <c r="C16" s="3" t="s">
        <v>10</v>
      </c>
      <c r="D16" s="3" t="s">
        <v>10</v>
      </c>
      <c r="E16" s="3" t="s">
        <v>10</v>
      </c>
      <c r="F16" s="3" t="s">
        <v>45</v>
      </c>
      <c r="G16" s="3" t="s">
        <v>10</v>
      </c>
      <c r="H16" s="3" t="s">
        <v>10</v>
      </c>
      <c r="I16" s="3" t="s">
        <v>10</v>
      </c>
    </row>
    <row r="17" spans="2:11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</row>
    <row r="18" spans="2:11">
      <c r="B18" t="s">
        <v>21</v>
      </c>
      <c r="C18" t="s">
        <v>46</v>
      </c>
      <c r="D18" t="s">
        <v>10</v>
      </c>
      <c r="E18" t="s">
        <v>47</v>
      </c>
      <c r="F18" t="s">
        <v>48</v>
      </c>
      <c r="G18" t="s">
        <v>49</v>
      </c>
      <c r="H18" t="s">
        <v>50</v>
      </c>
      <c r="I18" t="s">
        <v>51</v>
      </c>
      <c r="J18" t="s">
        <v>8</v>
      </c>
      <c r="K18" t="s">
        <v>52</v>
      </c>
    </row>
    <row r="19" spans="2:11">
      <c r="B19" t="s">
        <v>21</v>
      </c>
      <c r="C19" t="s">
        <v>53</v>
      </c>
      <c r="D19" t="s">
        <v>10</v>
      </c>
      <c r="E19" t="s">
        <v>54</v>
      </c>
      <c r="F19" t="s">
        <v>48</v>
      </c>
      <c r="G19" t="s">
        <v>49</v>
      </c>
      <c r="H19" t="s">
        <v>50</v>
      </c>
      <c r="I19" t="s">
        <v>51</v>
      </c>
      <c r="J19" t="s">
        <v>8</v>
      </c>
      <c r="K19" t="s">
        <v>52</v>
      </c>
    </row>
    <row r="20" spans="2:11">
      <c r="B20" t="s">
        <v>21</v>
      </c>
      <c r="C20" t="s">
        <v>55</v>
      </c>
      <c r="D20" t="s">
        <v>10</v>
      </c>
      <c r="E20" t="s">
        <v>56</v>
      </c>
      <c r="F20" t="s">
        <v>57</v>
      </c>
      <c r="G20" t="s">
        <v>58</v>
      </c>
      <c r="H20" t="s">
        <v>39</v>
      </c>
      <c r="I20" t="s">
        <v>51</v>
      </c>
      <c r="J20" t="s">
        <v>8</v>
      </c>
      <c r="K20" t="s">
        <v>59</v>
      </c>
    </row>
    <row r="21" spans="2:11">
      <c r="B21" t="s">
        <v>21</v>
      </c>
      <c r="C21" t="s">
        <v>55</v>
      </c>
      <c r="D21" t="s">
        <v>10</v>
      </c>
      <c r="E21" t="s">
        <v>60</v>
      </c>
      <c r="F21" t="s">
        <v>57</v>
      </c>
      <c r="G21" t="s">
        <v>58</v>
      </c>
      <c r="H21" t="s">
        <v>39</v>
      </c>
      <c r="I21" t="s">
        <v>51</v>
      </c>
      <c r="J21" t="s">
        <v>8</v>
      </c>
      <c r="K21" t="s">
        <v>59</v>
      </c>
    </row>
    <row r="22" spans="2:11">
      <c r="B22" t="s">
        <v>21</v>
      </c>
      <c r="C22" t="s">
        <v>61</v>
      </c>
      <c r="D22" t="s">
        <v>10</v>
      </c>
      <c r="E22" t="s">
        <v>62</v>
      </c>
      <c r="F22" t="s">
        <v>57</v>
      </c>
      <c r="G22" t="s">
        <v>58</v>
      </c>
      <c r="H22" t="s">
        <v>26</v>
      </c>
      <c r="I22" t="s">
        <v>41</v>
      </c>
      <c r="J22" t="s">
        <v>8</v>
      </c>
      <c r="K22" t="s">
        <v>63</v>
      </c>
    </row>
    <row r="23" spans="2:11">
      <c r="B23" t="s">
        <v>21</v>
      </c>
      <c r="C23" t="s">
        <v>61</v>
      </c>
      <c r="D23" t="s">
        <v>10</v>
      </c>
      <c r="E23" t="s">
        <v>64</v>
      </c>
      <c r="F23" t="s">
        <v>57</v>
      </c>
      <c r="G23" t="s">
        <v>58</v>
      </c>
      <c r="H23" t="s">
        <v>26</v>
      </c>
      <c r="I23" t="s">
        <v>41</v>
      </c>
      <c r="J23" t="s">
        <v>8</v>
      </c>
      <c r="K23" t="s">
        <v>63</v>
      </c>
    </row>
    <row r="24" spans="2:11">
      <c r="B24" t="s">
        <v>21</v>
      </c>
      <c r="C24" t="s">
        <v>65</v>
      </c>
      <c r="D24" t="s">
        <v>10</v>
      </c>
      <c r="E24" t="s">
        <v>66</v>
      </c>
      <c r="F24" t="s">
        <v>67</v>
      </c>
      <c r="G24" t="s">
        <v>26</v>
      </c>
      <c r="H24" t="s">
        <v>40</v>
      </c>
      <c r="I24" t="s">
        <v>51</v>
      </c>
      <c r="J24" t="s">
        <v>8</v>
      </c>
      <c r="K24" t="s">
        <v>52</v>
      </c>
    </row>
    <row r="25" spans="2:11">
      <c r="B25" t="s">
        <v>21</v>
      </c>
      <c r="C25" t="s">
        <v>68</v>
      </c>
      <c r="D25" t="s">
        <v>10</v>
      </c>
      <c r="E25" t="s">
        <v>69</v>
      </c>
      <c r="F25" t="s">
        <v>48</v>
      </c>
      <c r="G25" t="s">
        <v>26</v>
      </c>
      <c r="H25" t="s">
        <v>40</v>
      </c>
      <c r="I25" t="s">
        <v>51</v>
      </c>
      <c r="J25" t="s">
        <v>8</v>
      </c>
      <c r="K25" t="s">
        <v>52</v>
      </c>
    </row>
    <row r="26" spans="2:9">
      <c r="B26" s="3" t="s">
        <v>70</v>
      </c>
      <c r="C26" s="3" t="s">
        <v>10</v>
      </c>
      <c r="D26" s="3" t="s">
        <v>10</v>
      </c>
      <c r="E26" s="3" t="s">
        <v>10</v>
      </c>
      <c r="F26" s="3" t="s">
        <v>71</v>
      </c>
      <c r="G26" s="3" t="s">
        <v>10</v>
      </c>
      <c r="H26" s="3" t="s">
        <v>10</v>
      </c>
      <c r="I26" s="3" t="s">
        <v>10</v>
      </c>
    </row>
    <row r="27" spans="2:11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</row>
    <row r="28" spans="2:11">
      <c r="B28" t="s">
        <v>21</v>
      </c>
      <c r="C28" t="s">
        <v>72</v>
      </c>
      <c r="D28" t="s">
        <v>10</v>
      </c>
      <c r="E28" t="s">
        <v>73</v>
      </c>
      <c r="F28" t="s">
        <v>74</v>
      </c>
      <c r="G28" t="s">
        <v>39</v>
      </c>
      <c r="H28" t="s">
        <v>26</v>
      </c>
      <c r="I28" t="s">
        <v>28</v>
      </c>
      <c r="J28" t="s">
        <v>8</v>
      </c>
      <c r="K28" t="s">
        <v>75</v>
      </c>
    </row>
    <row r="29" spans="2:11">
      <c r="B29" t="s">
        <v>21</v>
      </c>
      <c r="C29" t="s">
        <v>76</v>
      </c>
      <c r="D29" t="s">
        <v>10</v>
      </c>
      <c r="E29" t="s">
        <v>77</v>
      </c>
      <c r="F29" t="s">
        <v>74</v>
      </c>
      <c r="G29" t="s">
        <v>39</v>
      </c>
      <c r="H29" t="s">
        <v>26</v>
      </c>
      <c r="I29" t="s">
        <v>28</v>
      </c>
      <c r="J29" t="s">
        <v>8</v>
      </c>
      <c r="K29" t="s">
        <v>75</v>
      </c>
    </row>
    <row r="30" spans="2:9">
      <c r="B30" s="3" t="s">
        <v>78</v>
      </c>
      <c r="C30" s="3" t="s">
        <v>10</v>
      </c>
      <c r="D30" s="3" t="s">
        <v>10</v>
      </c>
      <c r="E30" s="3" t="s">
        <v>10</v>
      </c>
      <c r="F30" s="3" t="s">
        <v>79</v>
      </c>
      <c r="G30" s="3" t="s">
        <v>10</v>
      </c>
      <c r="H30" s="3" t="s">
        <v>10</v>
      </c>
      <c r="I30" s="3" t="s">
        <v>10</v>
      </c>
    </row>
    <row r="31" spans="2:11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</row>
    <row r="32" spans="2:11">
      <c r="B32" t="s">
        <v>21</v>
      </c>
      <c r="C32" t="s">
        <v>80</v>
      </c>
      <c r="D32" t="s">
        <v>10</v>
      </c>
      <c r="E32" t="s">
        <v>81</v>
      </c>
      <c r="F32" t="s">
        <v>82</v>
      </c>
      <c r="G32" t="s">
        <v>49</v>
      </c>
      <c r="H32" t="s">
        <v>50</v>
      </c>
      <c r="I32" t="s">
        <v>51</v>
      </c>
      <c r="J32" t="s">
        <v>8</v>
      </c>
      <c r="K32" t="s">
        <v>83</v>
      </c>
    </row>
    <row r="33" spans="2:9">
      <c r="B33" s="3" t="s">
        <v>84</v>
      </c>
      <c r="C33" s="3" t="s">
        <v>10</v>
      </c>
      <c r="D33" s="3" t="s">
        <v>10</v>
      </c>
      <c r="E33" s="3" t="s">
        <v>10</v>
      </c>
      <c r="F33" s="3" t="s">
        <v>85</v>
      </c>
      <c r="G33" s="3" t="s">
        <v>10</v>
      </c>
      <c r="H33" s="3" t="s">
        <v>10</v>
      </c>
      <c r="I33" s="3" t="s">
        <v>10</v>
      </c>
    </row>
    <row r="34" spans="2:11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4</v>
      </c>
      <c r="K34" s="3" t="s">
        <v>20</v>
      </c>
    </row>
    <row r="35" spans="2:11">
      <c r="B35" t="s">
        <v>21</v>
      </c>
      <c r="C35" t="s">
        <v>86</v>
      </c>
      <c r="D35" t="s">
        <v>87</v>
      </c>
      <c r="E35" t="s">
        <v>88</v>
      </c>
      <c r="F35" t="s">
        <v>48</v>
      </c>
      <c r="G35" t="s">
        <v>89</v>
      </c>
      <c r="H35" t="s">
        <v>50</v>
      </c>
      <c r="I35" t="s">
        <v>28</v>
      </c>
      <c r="J35" t="s">
        <v>8</v>
      </c>
      <c r="K35" t="s">
        <v>90</v>
      </c>
    </row>
    <row r="36" spans="2:11">
      <c r="B36" t="s">
        <v>21</v>
      </c>
      <c r="C36" t="s">
        <v>86</v>
      </c>
      <c r="D36" t="s">
        <v>87</v>
      </c>
      <c r="E36" t="s">
        <v>91</v>
      </c>
      <c r="F36" t="s">
        <v>48</v>
      </c>
      <c r="G36" t="s">
        <v>89</v>
      </c>
      <c r="H36" t="s">
        <v>50</v>
      </c>
      <c r="I36" t="s">
        <v>28</v>
      </c>
      <c r="J36" t="s">
        <v>8</v>
      </c>
      <c r="K36" t="s">
        <v>90</v>
      </c>
    </row>
    <row r="37" spans="2:11">
      <c r="B37" t="s">
        <v>21</v>
      </c>
      <c r="C37" t="s">
        <v>92</v>
      </c>
      <c r="D37" t="s">
        <v>93</v>
      </c>
      <c r="E37" t="s">
        <v>94</v>
      </c>
      <c r="F37" t="s">
        <v>95</v>
      </c>
      <c r="G37" t="s">
        <v>89</v>
      </c>
      <c r="H37" t="s">
        <v>50</v>
      </c>
      <c r="I37" t="s">
        <v>28</v>
      </c>
      <c r="J37" t="s">
        <v>8</v>
      </c>
      <c r="K37" t="s">
        <v>96</v>
      </c>
    </row>
    <row r="38" spans="2:11">
      <c r="B38" t="s">
        <v>21</v>
      </c>
      <c r="C38" t="s">
        <v>97</v>
      </c>
      <c r="D38" t="s">
        <v>10</v>
      </c>
      <c r="E38" t="s">
        <v>98</v>
      </c>
      <c r="F38" t="s">
        <v>95</v>
      </c>
      <c r="G38" t="s">
        <v>89</v>
      </c>
      <c r="H38" t="s">
        <v>50</v>
      </c>
      <c r="I38" t="s">
        <v>28</v>
      </c>
      <c r="J38" t="s">
        <v>8</v>
      </c>
      <c r="K38" t="s">
        <v>96</v>
      </c>
    </row>
    <row r="39" spans="2:11">
      <c r="B39" t="s">
        <v>21</v>
      </c>
      <c r="C39" t="s">
        <v>99</v>
      </c>
      <c r="D39" t="s">
        <v>10</v>
      </c>
      <c r="E39" t="s">
        <v>100</v>
      </c>
      <c r="F39" t="s">
        <v>101</v>
      </c>
      <c r="G39" t="s">
        <v>50</v>
      </c>
      <c r="H39" t="s">
        <v>58</v>
      </c>
      <c r="I39" t="s">
        <v>28</v>
      </c>
      <c r="J39" t="s">
        <v>8</v>
      </c>
      <c r="K39" t="s">
        <v>102</v>
      </c>
    </row>
    <row r="40" spans="2:11">
      <c r="B40" t="s">
        <v>21</v>
      </c>
      <c r="C40" t="s">
        <v>103</v>
      </c>
      <c r="D40" t="s">
        <v>10</v>
      </c>
      <c r="E40" t="s">
        <v>104</v>
      </c>
      <c r="F40" t="s">
        <v>48</v>
      </c>
      <c r="G40" t="s">
        <v>50</v>
      </c>
      <c r="H40" t="s">
        <v>58</v>
      </c>
      <c r="I40" t="s">
        <v>28</v>
      </c>
      <c r="J40" t="s">
        <v>8</v>
      </c>
      <c r="K40" t="s">
        <v>105</v>
      </c>
    </row>
    <row r="41" spans="2:11">
      <c r="B41" t="s">
        <v>21</v>
      </c>
      <c r="C41" t="s">
        <v>106</v>
      </c>
      <c r="D41" t="s">
        <v>10</v>
      </c>
      <c r="E41" t="s">
        <v>107</v>
      </c>
      <c r="F41" t="s">
        <v>48</v>
      </c>
      <c r="G41" t="s">
        <v>26</v>
      </c>
      <c r="H41" t="s">
        <v>27</v>
      </c>
      <c r="I41" t="s">
        <v>28</v>
      </c>
      <c r="J41" t="s">
        <v>8</v>
      </c>
      <c r="K41" t="s">
        <v>90</v>
      </c>
    </row>
    <row r="42" spans="2:11">
      <c r="B42" t="s">
        <v>21</v>
      </c>
      <c r="C42" t="s">
        <v>108</v>
      </c>
      <c r="D42" t="s">
        <v>10</v>
      </c>
      <c r="E42" t="s">
        <v>109</v>
      </c>
      <c r="F42" t="s">
        <v>48</v>
      </c>
      <c r="G42" t="s">
        <v>26</v>
      </c>
      <c r="H42" t="s">
        <v>27</v>
      </c>
      <c r="I42" t="s">
        <v>28</v>
      </c>
      <c r="J42" t="s">
        <v>8</v>
      </c>
      <c r="K42" t="s">
        <v>90</v>
      </c>
    </row>
    <row r="43" spans="2:11">
      <c r="B43" t="s">
        <v>21</v>
      </c>
      <c r="C43" t="s">
        <v>110</v>
      </c>
      <c r="D43" t="s">
        <v>10</v>
      </c>
      <c r="E43" t="s">
        <v>111</v>
      </c>
      <c r="F43" t="s">
        <v>95</v>
      </c>
      <c r="G43" t="s">
        <v>26</v>
      </c>
      <c r="H43" t="s">
        <v>27</v>
      </c>
      <c r="I43" t="s">
        <v>28</v>
      </c>
      <c r="J43" t="s">
        <v>8</v>
      </c>
      <c r="K43" t="s">
        <v>112</v>
      </c>
    </row>
    <row r="44" spans="2:11">
      <c r="B44" t="s">
        <v>21</v>
      </c>
      <c r="C44" t="s">
        <v>110</v>
      </c>
      <c r="D44" t="s">
        <v>10</v>
      </c>
      <c r="E44" t="s">
        <v>113</v>
      </c>
      <c r="F44" t="s">
        <v>95</v>
      </c>
      <c r="G44" t="s">
        <v>26</v>
      </c>
      <c r="H44" t="s">
        <v>27</v>
      </c>
      <c r="I44" t="s">
        <v>28</v>
      </c>
      <c r="J44" t="s">
        <v>8</v>
      </c>
      <c r="K44" t="s">
        <v>112</v>
      </c>
    </row>
    <row r="45" spans="2:11">
      <c r="B45" t="s">
        <v>21</v>
      </c>
      <c r="C45" t="s">
        <v>114</v>
      </c>
      <c r="D45" t="s">
        <v>10</v>
      </c>
      <c r="E45" t="s">
        <v>115</v>
      </c>
      <c r="F45" t="s">
        <v>48</v>
      </c>
      <c r="G45" t="s">
        <v>26</v>
      </c>
      <c r="H45" t="s">
        <v>27</v>
      </c>
      <c r="I45" t="s">
        <v>28</v>
      </c>
      <c r="J45" t="s">
        <v>8</v>
      </c>
      <c r="K45" t="s">
        <v>116</v>
      </c>
    </row>
    <row r="46" spans="2:11">
      <c r="B46" t="s">
        <v>21</v>
      </c>
      <c r="C46" t="s">
        <v>117</v>
      </c>
      <c r="D46" t="s">
        <v>10</v>
      </c>
      <c r="E46" t="s">
        <v>118</v>
      </c>
      <c r="F46" t="s">
        <v>95</v>
      </c>
      <c r="G46" t="s">
        <v>27</v>
      </c>
      <c r="H46" t="s">
        <v>40</v>
      </c>
      <c r="I46" t="s">
        <v>28</v>
      </c>
      <c r="J46" t="s">
        <v>8</v>
      </c>
      <c r="K46" t="s">
        <v>112</v>
      </c>
    </row>
    <row r="47" spans="2:11">
      <c r="B47" t="s">
        <v>21</v>
      </c>
      <c r="C47" t="s">
        <v>117</v>
      </c>
      <c r="D47" t="s">
        <v>10</v>
      </c>
      <c r="E47" t="s">
        <v>119</v>
      </c>
      <c r="F47" t="s">
        <v>95</v>
      </c>
      <c r="G47" t="s">
        <v>27</v>
      </c>
      <c r="H47" t="s">
        <v>40</v>
      </c>
      <c r="I47" t="s">
        <v>28</v>
      </c>
      <c r="J47" t="s">
        <v>8</v>
      </c>
      <c r="K47" t="s">
        <v>112</v>
      </c>
    </row>
    <row r="48" spans="2:9">
      <c r="B48" s="3" t="s">
        <v>120</v>
      </c>
      <c r="C48" s="3" t="s">
        <v>10</v>
      </c>
      <c r="D48" s="3" t="s">
        <v>10</v>
      </c>
      <c r="E48" s="3" t="s">
        <v>10</v>
      </c>
      <c r="F48" s="3" t="s">
        <v>121</v>
      </c>
      <c r="G48" s="3" t="s">
        <v>10</v>
      </c>
      <c r="H48" s="3" t="s">
        <v>10</v>
      </c>
      <c r="I48" s="3" t="s">
        <v>10</v>
      </c>
    </row>
    <row r="49" spans="2:11">
      <c r="B49" s="3" t="s">
        <v>12</v>
      </c>
      <c r="C49" s="3" t="s">
        <v>13</v>
      </c>
      <c r="D49" s="3" t="s">
        <v>14</v>
      </c>
      <c r="E49" s="3" t="s">
        <v>15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4</v>
      </c>
      <c r="K49" s="3" t="s">
        <v>20</v>
      </c>
    </row>
    <row r="50" spans="2:11">
      <c r="B50" t="s">
        <v>21</v>
      </c>
      <c r="C50" t="s">
        <v>122</v>
      </c>
      <c r="D50" t="s">
        <v>10</v>
      </c>
      <c r="E50" t="s">
        <v>123</v>
      </c>
      <c r="F50" t="s">
        <v>124</v>
      </c>
      <c r="G50" t="s">
        <v>89</v>
      </c>
      <c r="H50" t="s">
        <v>50</v>
      </c>
      <c r="I50" t="s">
        <v>28</v>
      </c>
      <c r="J50" t="s">
        <v>8</v>
      </c>
      <c r="K50" t="s">
        <v>125</v>
      </c>
    </row>
    <row r="51" spans="2:11">
      <c r="B51" t="s">
        <v>21</v>
      </c>
      <c r="C51" t="s">
        <v>126</v>
      </c>
      <c r="D51" t="s">
        <v>10</v>
      </c>
      <c r="E51" t="s">
        <v>127</v>
      </c>
      <c r="F51" t="s">
        <v>128</v>
      </c>
      <c r="G51" t="s">
        <v>89</v>
      </c>
      <c r="H51" t="s">
        <v>50</v>
      </c>
      <c r="I51" t="s">
        <v>28</v>
      </c>
      <c r="J51" t="s">
        <v>8</v>
      </c>
      <c r="K51" t="s">
        <v>129</v>
      </c>
    </row>
    <row r="52" spans="2:11">
      <c r="B52" t="s">
        <v>21</v>
      </c>
      <c r="C52" t="s">
        <v>130</v>
      </c>
      <c r="D52" t="s">
        <v>10</v>
      </c>
      <c r="E52" t="s">
        <v>131</v>
      </c>
      <c r="F52" t="s">
        <v>124</v>
      </c>
      <c r="G52" t="s">
        <v>89</v>
      </c>
      <c r="H52" t="s">
        <v>50</v>
      </c>
      <c r="I52" t="s">
        <v>28</v>
      </c>
      <c r="J52" t="s">
        <v>8</v>
      </c>
      <c r="K52" t="s">
        <v>125</v>
      </c>
    </row>
    <row r="53" spans="2:9">
      <c r="B53" s="3" t="s">
        <v>132</v>
      </c>
      <c r="C53" s="3" t="s">
        <v>10</v>
      </c>
      <c r="D53" s="3" t="s">
        <v>10</v>
      </c>
      <c r="E53" s="3" t="s">
        <v>10</v>
      </c>
      <c r="F53" s="3" t="s">
        <v>133</v>
      </c>
      <c r="G53" s="3" t="s">
        <v>10</v>
      </c>
      <c r="H53" s="3" t="s">
        <v>10</v>
      </c>
      <c r="I53" s="3" t="s">
        <v>10</v>
      </c>
    </row>
    <row r="54" spans="2:11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</row>
    <row r="55" spans="2:11">
      <c r="B55" t="s">
        <v>21</v>
      </c>
      <c r="C55" t="s">
        <v>134</v>
      </c>
      <c r="D55" t="s">
        <v>10</v>
      </c>
      <c r="E55" t="s">
        <v>135</v>
      </c>
      <c r="F55" t="s">
        <v>57</v>
      </c>
      <c r="G55" t="s">
        <v>50</v>
      </c>
      <c r="H55" t="s">
        <v>58</v>
      </c>
      <c r="I55" t="s">
        <v>28</v>
      </c>
      <c r="J55" t="s">
        <v>8</v>
      </c>
      <c r="K55" t="s">
        <v>136</v>
      </c>
    </row>
    <row r="56" spans="2:11">
      <c r="B56" t="s">
        <v>21</v>
      </c>
      <c r="C56" t="s">
        <v>137</v>
      </c>
      <c r="D56" t="s">
        <v>10</v>
      </c>
      <c r="E56" t="s">
        <v>138</v>
      </c>
      <c r="F56" t="s">
        <v>57</v>
      </c>
      <c r="G56" t="s">
        <v>39</v>
      </c>
      <c r="H56" t="s">
        <v>26</v>
      </c>
      <c r="I56" t="s">
        <v>28</v>
      </c>
      <c r="J56" t="s">
        <v>8</v>
      </c>
      <c r="K56" t="s">
        <v>139</v>
      </c>
    </row>
    <row r="57" spans="2:9">
      <c r="B57" s="3" t="s">
        <v>140</v>
      </c>
      <c r="C57" s="3" t="s">
        <v>10</v>
      </c>
      <c r="D57" s="3" t="s">
        <v>10</v>
      </c>
      <c r="E57" s="3" t="s">
        <v>10</v>
      </c>
      <c r="F57" s="3" t="s">
        <v>141</v>
      </c>
      <c r="G57" s="3" t="s">
        <v>10</v>
      </c>
      <c r="H57" s="3" t="s">
        <v>10</v>
      </c>
      <c r="I57" s="3" t="s">
        <v>10</v>
      </c>
    </row>
    <row r="58" spans="2:11">
      <c r="B58" s="3" t="s">
        <v>12</v>
      </c>
      <c r="C58" s="3" t="s">
        <v>13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4</v>
      </c>
      <c r="K58" s="3" t="s">
        <v>20</v>
      </c>
    </row>
    <row r="59" spans="2:11">
      <c r="B59" t="s">
        <v>21</v>
      </c>
      <c r="C59" t="s">
        <v>142</v>
      </c>
      <c r="D59" t="s">
        <v>10</v>
      </c>
      <c r="E59" t="s">
        <v>143</v>
      </c>
      <c r="F59" t="s">
        <v>67</v>
      </c>
      <c r="G59" t="s">
        <v>144</v>
      </c>
      <c r="H59" t="s">
        <v>50</v>
      </c>
      <c r="I59" t="s">
        <v>41</v>
      </c>
      <c r="J59" t="s">
        <v>8</v>
      </c>
      <c r="K59" t="s">
        <v>145</v>
      </c>
    </row>
    <row r="60" spans="2:11">
      <c r="B60" t="s">
        <v>21</v>
      </c>
      <c r="C60" t="s">
        <v>146</v>
      </c>
      <c r="D60" t="s">
        <v>147</v>
      </c>
      <c r="E60" t="s">
        <v>148</v>
      </c>
      <c r="F60" t="s">
        <v>48</v>
      </c>
      <c r="G60" t="s">
        <v>89</v>
      </c>
      <c r="H60" t="s">
        <v>50</v>
      </c>
      <c r="I60" t="s">
        <v>28</v>
      </c>
      <c r="J60" t="s">
        <v>8</v>
      </c>
      <c r="K60" t="s">
        <v>149</v>
      </c>
    </row>
    <row r="61" spans="2:11">
      <c r="B61" t="s">
        <v>21</v>
      </c>
      <c r="C61" t="s">
        <v>150</v>
      </c>
      <c r="D61" t="s">
        <v>151</v>
      </c>
      <c r="E61" t="s">
        <v>152</v>
      </c>
      <c r="F61" t="s">
        <v>48</v>
      </c>
      <c r="G61" t="s">
        <v>50</v>
      </c>
      <c r="H61" t="s">
        <v>58</v>
      </c>
      <c r="I61" t="s">
        <v>28</v>
      </c>
      <c r="J61" t="s">
        <v>8</v>
      </c>
      <c r="K61" t="s">
        <v>149</v>
      </c>
    </row>
    <row r="62" spans="2:11">
      <c r="B62" t="s">
        <v>21</v>
      </c>
      <c r="C62" t="s">
        <v>153</v>
      </c>
      <c r="D62" t="s">
        <v>154</v>
      </c>
      <c r="E62" t="s">
        <v>148</v>
      </c>
      <c r="F62" t="s">
        <v>48</v>
      </c>
      <c r="G62" t="s">
        <v>58</v>
      </c>
      <c r="H62" t="s">
        <v>155</v>
      </c>
      <c r="I62" t="s">
        <v>28</v>
      </c>
      <c r="J62" t="s">
        <v>8</v>
      </c>
      <c r="K62" t="s">
        <v>156</v>
      </c>
    </row>
    <row r="63" spans="2:11">
      <c r="B63" t="s">
        <v>21</v>
      </c>
      <c r="C63" t="s">
        <v>157</v>
      </c>
      <c r="D63" t="s">
        <v>158</v>
      </c>
      <c r="E63" t="s">
        <v>159</v>
      </c>
      <c r="F63" t="s">
        <v>48</v>
      </c>
      <c r="G63" t="s">
        <v>58</v>
      </c>
      <c r="H63" t="s">
        <v>155</v>
      </c>
      <c r="I63" t="s">
        <v>28</v>
      </c>
      <c r="J63" t="s">
        <v>8</v>
      </c>
      <c r="K63" t="s">
        <v>156</v>
      </c>
    </row>
    <row r="64" spans="2:11">
      <c r="B64" t="s">
        <v>21</v>
      </c>
      <c r="C64" t="s">
        <v>160</v>
      </c>
      <c r="D64" t="s">
        <v>161</v>
      </c>
      <c r="E64" t="s">
        <v>162</v>
      </c>
      <c r="F64" t="s">
        <v>48</v>
      </c>
      <c r="G64" t="s">
        <v>155</v>
      </c>
      <c r="H64" t="s">
        <v>39</v>
      </c>
      <c r="I64" t="s">
        <v>28</v>
      </c>
      <c r="J64" t="s">
        <v>8</v>
      </c>
      <c r="K64" t="s">
        <v>156</v>
      </c>
    </row>
    <row r="65" spans="2:11">
      <c r="B65" t="s">
        <v>21</v>
      </c>
      <c r="C65" t="s">
        <v>163</v>
      </c>
      <c r="D65" t="s">
        <v>10</v>
      </c>
      <c r="E65" t="s">
        <v>164</v>
      </c>
      <c r="F65" t="s">
        <v>48</v>
      </c>
      <c r="G65" t="s">
        <v>26</v>
      </c>
      <c r="H65" t="s">
        <v>27</v>
      </c>
      <c r="I65" t="s">
        <v>28</v>
      </c>
      <c r="J65" t="s">
        <v>8</v>
      </c>
      <c r="K65" t="s">
        <v>165</v>
      </c>
    </row>
    <row r="66" spans="2:11">
      <c r="B66" t="s">
        <v>21</v>
      </c>
      <c r="C66" t="s">
        <v>166</v>
      </c>
      <c r="D66" t="s">
        <v>167</v>
      </c>
      <c r="E66" t="s">
        <v>162</v>
      </c>
      <c r="F66" t="s">
        <v>48</v>
      </c>
      <c r="G66" t="s">
        <v>27</v>
      </c>
      <c r="H66" t="s">
        <v>40</v>
      </c>
      <c r="I66" t="s">
        <v>28</v>
      </c>
      <c r="J66" t="s">
        <v>8</v>
      </c>
      <c r="K66" t="s">
        <v>149</v>
      </c>
    </row>
    <row r="67" spans="2:11">
      <c r="B67" t="s">
        <v>21</v>
      </c>
      <c r="C67" t="s">
        <v>168</v>
      </c>
      <c r="D67" t="s">
        <v>169</v>
      </c>
      <c r="E67" t="s">
        <v>170</v>
      </c>
      <c r="F67" t="s">
        <v>48</v>
      </c>
      <c r="G67" t="s">
        <v>27</v>
      </c>
      <c r="H67" t="s">
        <v>40</v>
      </c>
      <c r="I67" t="s">
        <v>28</v>
      </c>
      <c r="J67" t="s">
        <v>8</v>
      </c>
      <c r="K67" t="s">
        <v>171</v>
      </c>
    </row>
    <row r="68" spans="2:9">
      <c r="B68" s="3" t="s">
        <v>172</v>
      </c>
      <c r="C68" s="3" t="s">
        <v>10</v>
      </c>
      <c r="D68" s="3" t="s">
        <v>10</v>
      </c>
      <c r="E68" s="3" t="s">
        <v>10</v>
      </c>
      <c r="F68" s="3" t="s">
        <v>173</v>
      </c>
      <c r="G68" s="3" t="s">
        <v>10</v>
      </c>
      <c r="H68" s="3" t="s">
        <v>10</v>
      </c>
      <c r="I68" s="3" t="s">
        <v>10</v>
      </c>
    </row>
    <row r="69" spans="2:11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</row>
    <row r="70" spans="2:11">
      <c r="B70" t="s">
        <v>21</v>
      </c>
      <c r="C70" t="s">
        <v>174</v>
      </c>
      <c r="D70" t="s">
        <v>10</v>
      </c>
      <c r="E70" t="s">
        <v>175</v>
      </c>
      <c r="F70" t="s">
        <v>176</v>
      </c>
      <c r="G70" t="s">
        <v>89</v>
      </c>
      <c r="H70" t="s">
        <v>50</v>
      </c>
      <c r="I70" t="s">
        <v>28</v>
      </c>
      <c r="J70" t="s">
        <v>8</v>
      </c>
      <c r="K70" t="s">
        <v>177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7"/>
  <sheetViews>
    <sheetView tabSelected="1" workbookViewId="0">
      <selection activeCell="A44" sqref="A44:A47"/>
    </sheetView>
  </sheetViews>
  <sheetFormatPr defaultColWidth="11" defaultRowHeight="14.25"/>
  <cols>
    <col min="1" max="1" width="13.125" customWidth="1"/>
    <col min="4" max="4" width="11.5" customWidth="1"/>
    <col min="6" max="6" width="18.875" customWidth="1"/>
    <col min="8" max="8" width="23.25" customWidth="1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178</v>
      </c>
    </row>
    <row r="2" hidden="1" spans="1:9">
      <c r="A2" t="s">
        <v>22</v>
      </c>
      <c r="B2" t="s">
        <v>26</v>
      </c>
      <c r="C2" t="s">
        <v>27</v>
      </c>
      <c r="D2" s="4">
        <v>729</v>
      </c>
      <c r="E2" t="str">
        <f>VLOOKUP(A2,HOP!A:L,12,0)</f>
        <v>729.00</v>
      </c>
      <c r="F2" t="str">
        <f>VLOOKUP(A2,HOP!A:C,3,0)</f>
        <v>2035744</v>
      </c>
      <c r="G2">
        <f t="shared" ref="G2:G22" si="0">D2-E2</f>
        <v>0</v>
      </c>
      <c r="H2" t="str">
        <f>$H$1&amp;F2</f>
        <v>，2035744</v>
      </c>
      <c r="I2" t="str">
        <f>VLOOKUP(A2,HOP!A:T,20,0)</f>
        <v>直采</v>
      </c>
    </row>
    <row r="3" hidden="1" spans="1:9">
      <c r="A3" t="s">
        <v>30</v>
      </c>
      <c r="B3" t="s">
        <v>26</v>
      </c>
      <c r="C3" t="s">
        <v>27</v>
      </c>
      <c r="D3" s="4">
        <v>729</v>
      </c>
      <c r="E3" t="str">
        <f>VLOOKUP(A3,HOP!A:L,12,0)</f>
        <v>729.00</v>
      </c>
      <c r="F3" t="str">
        <f>VLOOKUP(A3,HOP!A:C,3,0)</f>
        <v>2035745</v>
      </c>
      <c r="G3">
        <f t="shared" si="0"/>
        <v>0</v>
      </c>
      <c r="H3" t="str">
        <f>$H$1&amp;F3</f>
        <v>，2035745</v>
      </c>
      <c r="I3" t="str">
        <f>VLOOKUP(A3,HOP!A:T,20,0)</f>
        <v>直采</v>
      </c>
    </row>
    <row r="4" hidden="1" spans="1:9">
      <c r="A4" t="s">
        <v>32</v>
      </c>
      <c r="B4" t="s">
        <v>26</v>
      </c>
      <c r="C4" t="s">
        <v>27</v>
      </c>
      <c r="D4" s="4">
        <v>680</v>
      </c>
      <c r="E4" t="str">
        <f>VLOOKUP(A4,HOP!A:L,12,0)</f>
        <v>680.00</v>
      </c>
      <c r="F4" t="str">
        <f>VLOOKUP(A4,HOP!A:C,3,0)</f>
        <v>2055724</v>
      </c>
      <c r="G4">
        <f t="shared" si="0"/>
        <v>0</v>
      </c>
      <c r="H4" t="str">
        <f>$H$1&amp;F4</f>
        <v>，2055724</v>
      </c>
      <c r="I4" t="str">
        <f>VLOOKUP(A4,HOP!A:T,20,0)</f>
        <v>直采</v>
      </c>
    </row>
    <row r="5" hidden="1" spans="1:9">
      <c r="A5" t="s">
        <v>36</v>
      </c>
      <c r="B5" t="s">
        <v>39</v>
      </c>
      <c r="C5" t="s">
        <v>40</v>
      </c>
      <c r="D5">
        <v>3780</v>
      </c>
      <c r="E5" t="str">
        <f>VLOOKUP(A5,HOP!A:L,12,0)</f>
        <v>3780.00</v>
      </c>
      <c r="F5" t="str">
        <f>VLOOKUP(A5,HOP!A:C,3,0)</f>
        <v>2053329</v>
      </c>
      <c r="G5">
        <f t="shared" si="0"/>
        <v>0</v>
      </c>
      <c r="H5" t="str">
        <f>$H$1&amp;F5</f>
        <v>，2053329</v>
      </c>
      <c r="I5" t="str">
        <f>VLOOKUP(A5,HOP!A:T,20,0)</f>
        <v>直采</v>
      </c>
    </row>
    <row r="6" hidden="1" spans="1:9">
      <c r="A6" t="s">
        <v>46</v>
      </c>
      <c r="B6" t="s">
        <v>49</v>
      </c>
      <c r="C6" t="s">
        <v>50</v>
      </c>
      <c r="D6" s="4">
        <v>660</v>
      </c>
      <c r="E6" t="str">
        <f>VLOOKUP(A6,HOP!A:L,12,0)</f>
        <v>660.00</v>
      </c>
      <c r="F6" t="str">
        <f>VLOOKUP(A6,HOP!A:C,3,0)</f>
        <v>2036523</v>
      </c>
      <c r="G6">
        <f t="shared" si="0"/>
        <v>0</v>
      </c>
      <c r="H6" t="str">
        <f>$H$1&amp;F6</f>
        <v>，2036523</v>
      </c>
      <c r="I6" t="str">
        <f>VLOOKUP(A6,HOP!A:T,20,0)</f>
        <v>直采</v>
      </c>
    </row>
    <row r="7" hidden="1" spans="1:9">
      <c r="A7" t="s">
        <v>53</v>
      </c>
      <c r="B7" t="s">
        <v>49</v>
      </c>
      <c r="C7" t="s">
        <v>50</v>
      </c>
      <c r="D7" s="4">
        <v>660</v>
      </c>
      <c r="E7" t="str">
        <f>VLOOKUP(A7,HOP!A:L,12,0)</f>
        <v>660.00</v>
      </c>
      <c r="F7" t="str">
        <f>VLOOKUP(A7,HOP!A:C,3,0)</f>
        <v>2042986</v>
      </c>
      <c r="G7">
        <f t="shared" si="0"/>
        <v>0</v>
      </c>
      <c r="H7" t="str">
        <f>$H$1&amp;F7</f>
        <v>，2042986</v>
      </c>
      <c r="I7" t="str">
        <f>VLOOKUP(A7,HOP!A:T,20,0)</f>
        <v>直采</v>
      </c>
    </row>
    <row r="8" hidden="1" spans="1:9">
      <c r="A8" t="s">
        <v>55</v>
      </c>
      <c r="B8" t="s">
        <v>58</v>
      </c>
      <c r="C8" t="s">
        <v>39</v>
      </c>
      <c r="D8">
        <v>1608</v>
      </c>
      <c r="E8" t="str">
        <f>VLOOKUP(A8,HOP!A:L,12,0)</f>
        <v>1608.00</v>
      </c>
      <c r="F8" t="str">
        <f>VLOOKUP(A8,HOP!A:C,3,0)</f>
        <v>2051801</v>
      </c>
      <c r="G8">
        <f t="shared" si="0"/>
        <v>0</v>
      </c>
      <c r="H8" t="str">
        <f>$H$1&amp;F8</f>
        <v>，2051801</v>
      </c>
      <c r="I8" t="str">
        <f>VLOOKUP(A8,HOP!A:T,20,0)</f>
        <v>直采</v>
      </c>
    </row>
    <row r="9" hidden="1" spans="1:9">
      <c r="A9" t="s">
        <v>61</v>
      </c>
      <c r="B9" t="s">
        <v>58</v>
      </c>
      <c r="C9" t="s">
        <v>26</v>
      </c>
      <c r="D9">
        <v>2412</v>
      </c>
      <c r="E9" t="str">
        <f>VLOOKUP(A9,HOP!A:L,12,0)</f>
        <v>2412.00</v>
      </c>
      <c r="F9" t="str">
        <f>VLOOKUP(A9,HOP!A:C,3,0)</f>
        <v>2048746</v>
      </c>
      <c r="G9">
        <f t="shared" si="0"/>
        <v>0</v>
      </c>
      <c r="H9" t="str">
        <f>$H$1&amp;F9</f>
        <v>，2048746</v>
      </c>
      <c r="I9" t="str">
        <f>VLOOKUP(A9,HOP!A:T,20,0)</f>
        <v>直采</v>
      </c>
    </row>
    <row r="10" hidden="1" spans="1:9">
      <c r="A10" t="s">
        <v>65</v>
      </c>
      <c r="B10" t="s">
        <v>26</v>
      </c>
      <c r="C10" t="s">
        <v>40</v>
      </c>
      <c r="D10" s="4">
        <v>660</v>
      </c>
      <c r="E10" t="str">
        <f>VLOOKUP(A10,HOP!A:L,12,0)</f>
        <v>660.00</v>
      </c>
      <c r="F10" t="str">
        <f>VLOOKUP(A10,HOP!A:C,3,0)</f>
        <v>2048450</v>
      </c>
      <c r="G10">
        <f t="shared" si="0"/>
        <v>0</v>
      </c>
      <c r="H10" t="str">
        <f>$H$1&amp;F10</f>
        <v>，2048450</v>
      </c>
      <c r="I10" t="str">
        <f>VLOOKUP(A10,HOP!A:T,20,0)</f>
        <v>直采</v>
      </c>
    </row>
    <row r="11" hidden="1" spans="1:9">
      <c r="A11" t="s">
        <v>68</v>
      </c>
      <c r="B11" t="s">
        <v>26</v>
      </c>
      <c r="C11" t="s">
        <v>40</v>
      </c>
      <c r="D11" s="4">
        <v>660</v>
      </c>
      <c r="E11" t="str">
        <f>VLOOKUP(A11,HOP!A:L,12,0)</f>
        <v>660.00</v>
      </c>
      <c r="F11" t="str">
        <f>VLOOKUP(A11,HOP!A:C,3,0)</f>
        <v>2051795</v>
      </c>
      <c r="G11">
        <f t="shared" si="0"/>
        <v>0</v>
      </c>
      <c r="H11" t="str">
        <f>$H$1&amp;F11</f>
        <v>，2051795</v>
      </c>
      <c r="I11" t="str">
        <f>VLOOKUP(A11,HOP!A:T,20,0)</f>
        <v>直采</v>
      </c>
    </row>
    <row r="12" spans="1:10">
      <c r="A12">
        <v>957148989</v>
      </c>
      <c r="B12" t="s">
        <v>39</v>
      </c>
      <c r="C12" t="s">
        <v>26</v>
      </c>
      <c r="D12" s="4">
        <v>136</v>
      </c>
      <c r="E12">
        <v>136</v>
      </c>
      <c r="F12" s="12" t="s">
        <v>179</v>
      </c>
      <c r="G12">
        <f t="shared" si="0"/>
        <v>0</v>
      </c>
      <c r="H12" t="str">
        <f>$H$1&amp;F12</f>
        <v>，202104081433460021</v>
      </c>
      <c r="I12" t="e">
        <f>VLOOKUP(A12,HOP!A:T,20,0)</f>
        <v>#N/A</v>
      </c>
      <c r="J12">
        <v>4.8</v>
      </c>
    </row>
    <row r="13" spans="1:10">
      <c r="A13">
        <v>957206067</v>
      </c>
      <c r="B13" t="s">
        <v>39</v>
      </c>
      <c r="C13" t="s">
        <v>26</v>
      </c>
      <c r="D13" s="4">
        <v>136</v>
      </c>
      <c r="E13">
        <v>136</v>
      </c>
      <c r="F13" s="12" t="s">
        <v>180</v>
      </c>
      <c r="G13">
        <f t="shared" si="0"/>
        <v>0</v>
      </c>
      <c r="H13" t="str">
        <f>$H$1&amp;F13</f>
        <v>，202104081540280021</v>
      </c>
      <c r="I13" t="e">
        <f>VLOOKUP(A13,HOP!A:T,20,0)</f>
        <v>#N/A</v>
      </c>
      <c r="J13">
        <v>4.8</v>
      </c>
    </row>
    <row r="14" hidden="1" spans="1:9">
      <c r="A14" t="s">
        <v>80</v>
      </c>
      <c r="B14" t="s">
        <v>49</v>
      </c>
      <c r="C14" t="s">
        <v>50</v>
      </c>
      <c r="D14" s="4">
        <v>340</v>
      </c>
      <c r="E14" t="str">
        <f>VLOOKUP(A14,HOP!A:L,12,0)</f>
        <v>340.00</v>
      </c>
      <c r="F14" t="str">
        <f>VLOOKUP(A14,HOP!A:C,3,0)</f>
        <v>2044426</v>
      </c>
      <c r="G14">
        <f t="shared" si="0"/>
        <v>0</v>
      </c>
      <c r="H14" t="str">
        <f>$H$1&amp;F14</f>
        <v>，2044426</v>
      </c>
      <c r="I14" t="str">
        <f>VLOOKUP(A14,HOP!A:T,20,0)</f>
        <v>直采</v>
      </c>
    </row>
    <row r="15" spans="1:10">
      <c r="A15">
        <v>949545254</v>
      </c>
      <c r="B15" t="s">
        <v>89</v>
      </c>
      <c r="C15" t="s">
        <v>50</v>
      </c>
      <c r="D15">
        <v>736</v>
      </c>
      <c r="E15">
        <v>736</v>
      </c>
      <c r="F15" s="12" t="s">
        <v>181</v>
      </c>
      <c r="G15">
        <f t="shared" si="0"/>
        <v>0</v>
      </c>
      <c r="H15" t="str">
        <f>$H$1&amp;F15</f>
        <v>，202104020800200021</v>
      </c>
      <c r="I15" t="e">
        <f>VLOOKUP(A15,HOP!A:T,20,0)</f>
        <v>#N/A</v>
      </c>
      <c r="J15">
        <v>4.2</v>
      </c>
    </row>
    <row r="16" spans="1:11">
      <c r="A16" s="5">
        <v>952617832</v>
      </c>
      <c r="B16" s="5" t="s">
        <v>89</v>
      </c>
      <c r="C16" s="5" t="s">
        <v>50</v>
      </c>
      <c r="D16" s="6">
        <v>350</v>
      </c>
      <c r="E16" s="5">
        <v>350</v>
      </c>
      <c r="F16" s="13" t="s">
        <v>182</v>
      </c>
      <c r="G16" s="5">
        <f t="shared" si="0"/>
        <v>0</v>
      </c>
      <c r="H16" s="5" t="str">
        <f>$H$1&amp;F16</f>
        <v>，202104041536000021</v>
      </c>
      <c r="I16" s="5" t="e">
        <f>VLOOKUP(A16,HOP!A:T,20,0)</f>
        <v>#N/A</v>
      </c>
      <c r="J16" s="5">
        <v>4.4</v>
      </c>
      <c r="K16" t="s">
        <v>183</v>
      </c>
    </row>
    <row r="17" spans="1:10">
      <c r="A17" s="7">
        <v>952732022</v>
      </c>
      <c r="B17" t="s">
        <v>89</v>
      </c>
      <c r="C17" t="s">
        <v>50</v>
      </c>
      <c r="D17" s="4">
        <v>350</v>
      </c>
      <c r="E17">
        <v>350</v>
      </c>
      <c r="F17" s="12" t="s">
        <v>184</v>
      </c>
      <c r="G17">
        <f t="shared" si="0"/>
        <v>0</v>
      </c>
      <c r="H17" t="str">
        <f>$H$1&amp;F17</f>
        <v>，202104041802140001</v>
      </c>
      <c r="I17" t="e">
        <f>VLOOKUP(A17,HOP!A:T,20,0)</f>
        <v>#N/A</v>
      </c>
      <c r="J17">
        <v>4.4</v>
      </c>
    </row>
    <row r="18" spans="1:10">
      <c r="A18">
        <v>952688168</v>
      </c>
      <c r="B18" t="s">
        <v>50</v>
      </c>
      <c r="C18" t="s">
        <v>58</v>
      </c>
      <c r="D18" s="4">
        <v>449</v>
      </c>
      <c r="E18">
        <v>449</v>
      </c>
      <c r="F18" s="12" t="s">
        <v>185</v>
      </c>
      <c r="G18">
        <f t="shared" si="0"/>
        <v>0</v>
      </c>
      <c r="H18" t="str">
        <f>$H$1&amp;F18</f>
        <v>，202104041708080001</v>
      </c>
      <c r="I18" t="e">
        <f>VLOOKUP(A18,HOP!A:T,20,0)</f>
        <v>#N/A</v>
      </c>
      <c r="J18">
        <v>4.4</v>
      </c>
    </row>
    <row r="19" spans="1:10">
      <c r="A19">
        <v>954029577</v>
      </c>
      <c r="B19" t="s">
        <v>50</v>
      </c>
      <c r="C19" t="s">
        <v>58</v>
      </c>
      <c r="D19" s="4">
        <v>395</v>
      </c>
      <c r="E19">
        <v>395</v>
      </c>
      <c r="F19" s="12" t="s">
        <v>186</v>
      </c>
      <c r="G19">
        <f t="shared" si="0"/>
        <v>0</v>
      </c>
      <c r="H19" t="str">
        <f>$H$1&amp;F19</f>
        <v>，202104052125190001</v>
      </c>
      <c r="I19" t="e">
        <f>VLOOKUP(A19,HOP!A:T,20,0)</f>
        <v>#N/A</v>
      </c>
      <c r="J19">
        <v>4.5</v>
      </c>
    </row>
    <row r="20" spans="1:10">
      <c r="A20">
        <v>958097423</v>
      </c>
      <c r="B20" t="s">
        <v>26</v>
      </c>
      <c r="C20" t="s">
        <v>27</v>
      </c>
      <c r="D20" s="4">
        <v>368</v>
      </c>
      <c r="E20">
        <v>368</v>
      </c>
      <c r="F20" s="12" t="s">
        <v>187</v>
      </c>
      <c r="G20">
        <f t="shared" si="0"/>
        <v>0</v>
      </c>
      <c r="H20" t="str">
        <f>$H$1&amp;F20</f>
        <v>，202104091035490001</v>
      </c>
      <c r="I20" t="e">
        <f>VLOOKUP(A20,HOP!A:T,20,0)</f>
        <v>#N/A</v>
      </c>
      <c r="J20">
        <v>4.9</v>
      </c>
    </row>
    <row r="21" spans="1:10">
      <c r="A21">
        <v>958128383</v>
      </c>
      <c r="B21" t="s">
        <v>26</v>
      </c>
      <c r="C21" t="s">
        <v>27</v>
      </c>
      <c r="D21" s="4">
        <v>368</v>
      </c>
      <c r="E21">
        <v>368</v>
      </c>
      <c r="F21" s="12" t="s">
        <v>188</v>
      </c>
      <c r="G21">
        <f t="shared" si="0"/>
        <v>0</v>
      </c>
      <c r="H21" t="str">
        <f>$H$1&amp;F21</f>
        <v>，202104091122460001</v>
      </c>
      <c r="I21" t="e">
        <f>VLOOKUP(A21,HOP!A:T,20,0)</f>
        <v>#N/A</v>
      </c>
      <c r="J21">
        <v>4.9</v>
      </c>
    </row>
    <row r="22" spans="1:10">
      <c r="A22" t="s">
        <v>110</v>
      </c>
      <c r="B22" t="s">
        <v>26</v>
      </c>
      <c r="C22" t="s">
        <v>27</v>
      </c>
      <c r="D22">
        <v>718</v>
      </c>
      <c r="E22">
        <v>718</v>
      </c>
      <c r="F22" s="12" t="s">
        <v>189</v>
      </c>
      <c r="G22">
        <f t="shared" si="0"/>
        <v>0</v>
      </c>
      <c r="H22" t="str">
        <f>$H$1&amp;F22</f>
        <v>，202104091913570021</v>
      </c>
      <c r="I22" t="e">
        <f>VLOOKUP(A22,HOP!A:T,20,0)</f>
        <v>#N/A</v>
      </c>
      <c r="J22">
        <v>4.9</v>
      </c>
    </row>
    <row r="23" spans="1:10">
      <c r="A23">
        <v>958577272</v>
      </c>
      <c r="B23" t="s">
        <v>26</v>
      </c>
      <c r="C23" t="s">
        <v>27</v>
      </c>
      <c r="D23" s="4">
        <v>386</v>
      </c>
      <c r="E23">
        <v>386</v>
      </c>
      <c r="F23" s="12" t="s">
        <v>190</v>
      </c>
      <c r="G23">
        <f t="shared" ref="G23:G40" si="1">D23-E23</f>
        <v>0</v>
      </c>
      <c r="H23" t="str">
        <f t="shared" ref="H23:H40" si="2">$H$1&amp;F23</f>
        <v>，202104092023280021</v>
      </c>
      <c r="I23" t="e">
        <f>VLOOKUP(A23,HOP!A:T,20,0)</f>
        <v>#N/A</v>
      </c>
      <c r="J23">
        <v>4.9</v>
      </c>
    </row>
    <row r="24" spans="1:10">
      <c r="A24" t="s">
        <v>117</v>
      </c>
      <c r="B24" t="s">
        <v>27</v>
      </c>
      <c r="C24" t="s">
        <v>40</v>
      </c>
      <c r="D24">
        <v>718</v>
      </c>
      <c r="E24">
        <v>718</v>
      </c>
      <c r="F24" s="12" t="s">
        <v>191</v>
      </c>
      <c r="G24">
        <f t="shared" si="1"/>
        <v>0</v>
      </c>
      <c r="H24" t="str">
        <f t="shared" si="2"/>
        <v>，202104102051130021</v>
      </c>
      <c r="I24" t="e">
        <f>VLOOKUP(A24,HOP!A:T,20,0)</f>
        <v>#N/A</v>
      </c>
      <c r="J24" s="9">
        <v>4.1</v>
      </c>
    </row>
    <row r="25" hidden="1" spans="1:9">
      <c r="A25" t="s">
        <v>122</v>
      </c>
      <c r="B25" t="s">
        <v>89</v>
      </c>
      <c r="C25" t="s">
        <v>50</v>
      </c>
      <c r="D25" s="4">
        <v>510</v>
      </c>
      <c r="E25" t="str">
        <f>VLOOKUP(A25,HOP!A:L,12,0)</f>
        <v>510.00</v>
      </c>
      <c r="F25" t="str">
        <f>VLOOKUP(A25,HOP!A:C,3,0)</f>
        <v>2048253</v>
      </c>
      <c r="G25">
        <f t="shared" si="1"/>
        <v>0</v>
      </c>
      <c r="H25" t="str">
        <f>$H$1&amp;F25</f>
        <v>，2048253</v>
      </c>
      <c r="I25" t="str">
        <f>VLOOKUP(A25,HOP!A:T,20,0)</f>
        <v>直采</v>
      </c>
    </row>
    <row r="26" hidden="1" spans="1:9">
      <c r="A26" t="s">
        <v>126</v>
      </c>
      <c r="B26" t="s">
        <v>89</v>
      </c>
      <c r="C26" t="s">
        <v>50</v>
      </c>
      <c r="D26" s="4">
        <v>590</v>
      </c>
      <c r="E26" t="str">
        <f>VLOOKUP(A26,HOP!A:L,12,0)</f>
        <v>590.00</v>
      </c>
      <c r="F26" t="str">
        <f>VLOOKUP(A26,HOP!A:C,3,0)</f>
        <v>2049226</v>
      </c>
      <c r="G26">
        <f t="shared" si="1"/>
        <v>0</v>
      </c>
      <c r="H26" t="str">
        <f>$H$1&amp;F26</f>
        <v>，2049226</v>
      </c>
      <c r="I26" t="str">
        <f>VLOOKUP(A26,HOP!A:T,20,0)</f>
        <v>直采</v>
      </c>
    </row>
    <row r="27" hidden="1" spans="1:9">
      <c r="A27" t="s">
        <v>130</v>
      </c>
      <c r="B27" t="s">
        <v>89</v>
      </c>
      <c r="C27" t="s">
        <v>50</v>
      </c>
      <c r="D27" s="4">
        <v>510</v>
      </c>
      <c r="E27" t="str">
        <f>VLOOKUP(A27,HOP!A:L,12,0)</f>
        <v>510.00</v>
      </c>
      <c r="F27" t="str">
        <f>VLOOKUP(A27,HOP!A:C,3,0)</f>
        <v>2049555</v>
      </c>
      <c r="G27">
        <f t="shared" si="1"/>
        <v>0</v>
      </c>
      <c r="H27" t="str">
        <f>$H$1&amp;F27</f>
        <v>，2049555</v>
      </c>
      <c r="I27" t="str">
        <f>VLOOKUP(A27,HOP!A:T,20,0)</f>
        <v>直采</v>
      </c>
    </row>
    <row r="28" spans="1:10">
      <c r="A28">
        <v>953045051</v>
      </c>
      <c r="B28" t="s">
        <v>50</v>
      </c>
      <c r="C28" t="s">
        <v>58</v>
      </c>
      <c r="D28" s="4">
        <v>186</v>
      </c>
      <c r="E28">
        <v>186</v>
      </c>
      <c r="F28" s="12" t="s">
        <v>192</v>
      </c>
      <c r="G28">
        <f t="shared" si="1"/>
        <v>0</v>
      </c>
      <c r="H28" t="str">
        <f>$H$1&amp;F28</f>
        <v>，202104051041100020</v>
      </c>
      <c r="I28" t="e">
        <f>VLOOKUP(A28,HOP!A:T,20,0)</f>
        <v>#N/A</v>
      </c>
      <c r="J28">
        <v>4.5</v>
      </c>
    </row>
    <row r="29" spans="1:10">
      <c r="A29">
        <v>957516066</v>
      </c>
      <c r="B29" t="s">
        <v>39</v>
      </c>
      <c r="C29" t="s">
        <v>26</v>
      </c>
      <c r="D29" s="4">
        <v>183</v>
      </c>
      <c r="E29">
        <v>183</v>
      </c>
      <c r="F29" s="12" t="s">
        <v>193</v>
      </c>
      <c r="G29">
        <f t="shared" si="1"/>
        <v>0</v>
      </c>
      <c r="H29" t="str">
        <f>$H$1&amp;F29</f>
        <v>，202104082209150020</v>
      </c>
      <c r="I29" t="e">
        <f>VLOOKUP(A29,HOP!A:T,20,0)</f>
        <v>#N/A</v>
      </c>
      <c r="J29">
        <v>4.8</v>
      </c>
    </row>
    <row r="30" spans="1:10">
      <c r="A30">
        <v>948895543</v>
      </c>
      <c r="B30" t="s">
        <v>144</v>
      </c>
      <c r="C30" t="s">
        <v>50</v>
      </c>
      <c r="D30" s="4">
        <v>915</v>
      </c>
      <c r="E30">
        <v>915</v>
      </c>
      <c r="F30" s="14" t="s">
        <v>194</v>
      </c>
      <c r="G30">
        <f t="shared" si="1"/>
        <v>0</v>
      </c>
      <c r="H30" t="str">
        <f>$H$1&amp;F30</f>
        <v>，202104011033280001</v>
      </c>
      <c r="I30" t="e">
        <f>VLOOKUP(A30,HOP!A:T,20,0)</f>
        <v>#N/A</v>
      </c>
      <c r="J30">
        <v>4.1</v>
      </c>
    </row>
    <row r="31" spans="1:10">
      <c r="A31">
        <v>952541964</v>
      </c>
      <c r="B31" t="s">
        <v>89</v>
      </c>
      <c r="C31" t="s">
        <v>50</v>
      </c>
      <c r="D31" s="4">
        <v>323</v>
      </c>
      <c r="E31">
        <v>323</v>
      </c>
      <c r="F31" s="12" t="s">
        <v>195</v>
      </c>
      <c r="G31">
        <f t="shared" si="1"/>
        <v>0</v>
      </c>
      <c r="H31" t="str">
        <f>$H$1&amp;F31</f>
        <v>，202104041359300020</v>
      </c>
      <c r="I31" t="e">
        <f>VLOOKUP(A31,HOP!A:T,20,0)</f>
        <v>#N/A</v>
      </c>
      <c r="J31">
        <v>4.4</v>
      </c>
    </row>
    <row r="32" spans="1:10">
      <c r="A32">
        <v>953051995</v>
      </c>
      <c r="B32" t="s">
        <v>50</v>
      </c>
      <c r="C32" t="s">
        <v>58</v>
      </c>
      <c r="D32" s="4">
        <v>323</v>
      </c>
      <c r="E32">
        <v>323</v>
      </c>
      <c r="F32" s="12" t="s">
        <v>196</v>
      </c>
      <c r="G32">
        <f t="shared" si="1"/>
        <v>0</v>
      </c>
      <c r="H32" t="str">
        <f>$H$1&amp;F32</f>
        <v>，202104050808550020</v>
      </c>
      <c r="I32" t="e">
        <f>VLOOKUP(A32,HOP!A:T,20,0)</f>
        <v>#N/A</v>
      </c>
      <c r="J32">
        <v>4.5</v>
      </c>
    </row>
    <row r="33" spans="1:10">
      <c r="A33">
        <v>955108671</v>
      </c>
      <c r="B33" t="s">
        <v>58</v>
      </c>
      <c r="C33" t="s">
        <v>155</v>
      </c>
      <c r="D33" s="4">
        <v>304</v>
      </c>
      <c r="E33">
        <v>304</v>
      </c>
      <c r="F33" s="12" t="s">
        <v>197</v>
      </c>
      <c r="G33">
        <f t="shared" si="1"/>
        <v>0</v>
      </c>
      <c r="H33" t="str">
        <f>$H$1&amp;F33</f>
        <v>，202104062146290020</v>
      </c>
      <c r="I33" t="e">
        <f>VLOOKUP(A33,HOP!A:T,20,0)</f>
        <v>#N/A</v>
      </c>
      <c r="J33">
        <v>4.6</v>
      </c>
    </row>
    <row r="34" spans="1:10">
      <c r="A34">
        <v>955174649</v>
      </c>
      <c r="B34" t="s">
        <v>58</v>
      </c>
      <c r="C34" t="s">
        <v>155</v>
      </c>
      <c r="D34" s="4">
        <v>304</v>
      </c>
      <c r="E34">
        <v>304</v>
      </c>
      <c r="F34" s="12" t="s">
        <v>198</v>
      </c>
      <c r="G34">
        <f t="shared" si="1"/>
        <v>0</v>
      </c>
      <c r="H34" t="str">
        <f>$H$1&amp;F34</f>
        <v>，202104062109170020</v>
      </c>
      <c r="I34" t="e">
        <f>VLOOKUP(A34,HOP!A:T,20,0)</f>
        <v>#N/A</v>
      </c>
      <c r="J34">
        <v>4.6</v>
      </c>
    </row>
    <row r="35" spans="1:10">
      <c r="A35">
        <v>956172268</v>
      </c>
      <c r="B35" t="s">
        <v>155</v>
      </c>
      <c r="C35" t="s">
        <v>39</v>
      </c>
      <c r="D35" s="4">
        <v>304</v>
      </c>
      <c r="E35">
        <v>304</v>
      </c>
      <c r="F35" s="12" t="s">
        <v>199</v>
      </c>
      <c r="G35">
        <f t="shared" si="1"/>
        <v>0</v>
      </c>
      <c r="H35" t="str">
        <f>$H$1&amp;F35</f>
        <v>，202104071800050020</v>
      </c>
      <c r="I35" t="e">
        <f>VLOOKUP(A35,HOP!A:T,20,0)</f>
        <v>#N/A</v>
      </c>
      <c r="J35">
        <v>4.7</v>
      </c>
    </row>
    <row r="36" spans="1:10">
      <c r="A36">
        <v>957680301</v>
      </c>
      <c r="B36" t="s">
        <v>26</v>
      </c>
      <c r="C36" t="s">
        <v>27</v>
      </c>
      <c r="D36" s="4">
        <v>376</v>
      </c>
      <c r="E36">
        <v>376</v>
      </c>
      <c r="F36" s="12" t="s">
        <v>200</v>
      </c>
      <c r="G36">
        <f t="shared" si="1"/>
        <v>0</v>
      </c>
      <c r="H36" t="str">
        <f>$H$1&amp;F36</f>
        <v>，202104090910210001</v>
      </c>
      <c r="I36" t="e">
        <f>VLOOKUP(A36,HOP!A:T,20,0)</f>
        <v>#N/A</v>
      </c>
      <c r="J36">
        <v>4.9</v>
      </c>
    </row>
    <row r="37" spans="1:10">
      <c r="A37">
        <v>958685696</v>
      </c>
      <c r="B37" t="s">
        <v>27</v>
      </c>
      <c r="C37" t="s">
        <v>40</v>
      </c>
      <c r="D37" s="4">
        <v>323</v>
      </c>
      <c r="E37">
        <v>323</v>
      </c>
      <c r="F37" s="12" t="s">
        <v>201</v>
      </c>
      <c r="G37">
        <f t="shared" si="1"/>
        <v>0</v>
      </c>
      <c r="H37" t="str">
        <f>$H$1&amp;F37</f>
        <v>，202104092239300021</v>
      </c>
      <c r="I37" t="e">
        <f>VLOOKUP(A37,HOP!A:T,20,0)</f>
        <v>#N/A</v>
      </c>
      <c r="J37">
        <v>4.9</v>
      </c>
    </row>
    <row r="38" spans="1:10">
      <c r="A38">
        <v>959524141</v>
      </c>
      <c r="B38" t="s">
        <v>27</v>
      </c>
      <c r="C38" t="s">
        <v>40</v>
      </c>
      <c r="D38" s="4">
        <v>377</v>
      </c>
      <c r="E38">
        <v>377</v>
      </c>
      <c r="F38" s="12" t="s">
        <v>202</v>
      </c>
      <c r="G38">
        <f t="shared" si="1"/>
        <v>0</v>
      </c>
      <c r="H38" t="str">
        <f>$H$1&amp;F38</f>
        <v>，202104101612010021</v>
      </c>
      <c r="I38" t="e">
        <f>VLOOKUP(A38,HOP!A:T,20,0)</f>
        <v>#N/A</v>
      </c>
      <c r="J38">
        <v>4.1</v>
      </c>
    </row>
    <row r="39" spans="1:10">
      <c r="A39">
        <v>952866206</v>
      </c>
      <c r="B39" t="s">
        <v>89</v>
      </c>
      <c r="C39" t="s">
        <v>50</v>
      </c>
      <c r="D39" s="4">
        <v>338</v>
      </c>
      <c r="E39">
        <v>338</v>
      </c>
      <c r="F39" s="12" t="s">
        <v>203</v>
      </c>
      <c r="G39">
        <f t="shared" si="1"/>
        <v>0</v>
      </c>
      <c r="H39" t="str">
        <f>$H$1&amp;F39</f>
        <v>，202104042048080001</v>
      </c>
      <c r="I39" t="e">
        <f>VLOOKUP(A39,HOP!A:T,20,0)</f>
        <v>#N/A</v>
      </c>
      <c r="J39">
        <v>4.4</v>
      </c>
    </row>
    <row r="41" spans="4:4">
      <c r="D41">
        <f>SUM(D2:D40)</f>
        <v>23894</v>
      </c>
    </row>
    <row r="44" spans="1:1">
      <c r="A44" t="s">
        <v>204</v>
      </c>
    </row>
    <row r="45" spans="1:1">
      <c r="A45" t="s">
        <v>205</v>
      </c>
    </row>
    <row r="46" spans="1:1">
      <c r="A46" t="s">
        <v>206</v>
      </c>
    </row>
    <row r="47" spans="1:1">
      <c r="A47" t="s">
        <v>207</v>
      </c>
    </row>
  </sheetData>
  <autoFilter ref="A1:I39">
    <filterColumn colId="7">
      <filters>
        <filter val="，202104041536000021"/>
        <filter val="，202104092239300021"/>
        <filter val="，202104090910210001"/>
        <filter val="，202104081433460021"/>
        <filter val="，202104062146290020"/>
        <filter val="，202104050808550020"/>
        <filter val="，202104062109170020"/>
        <filter val="，202104082209150020"/>
        <filter val="，202104071800050020"/>
        <filter val="，202104051041100020"/>
        <filter val="，202104052125190001"/>
        <filter val="，202104081540280021"/>
        <filter val="，202104020800200021"/>
        <filter val="，202104091122460001"/>
        <filter val="，202104041359300020"/>
        <filter val="，202104091035490001"/>
        <filter val="，202104102051130021"/>
        <filter val="，202104101612010021"/>
        <filter val="，202104011033280001"/>
        <filter val="，202104091913570021"/>
        <filter val="，202104042048080001"/>
        <filter val="，202104041708080001"/>
        <filter val="，202104041802140001"/>
        <filter val="，20210409202328002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24" sqref="G24"/>
    </sheetView>
  </sheetViews>
  <sheetFormatPr defaultColWidth="8" defaultRowHeight="12.75"/>
  <cols>
    <col min="1" max="16383" width="8" style="1"/>
  </cols>
  <sheetData>
    <row r="1" s="1" customFormat="1" spans="1:20">
      <c r="A1" s="2" t="s">
        <v>208</v>
      </c>
      <c r="B1" s="2" t="s">
        <v>209</v>
      </c>
      <c r="C1" s="2" t="s">
        <v>210</v>
      </c>
      <c r="D1" s="2" t="s">
        <v>211</v>
      </c>
      <c r="E1" s="2" t="s">
        <v>212</v>
      </c>
      <c r="F1" s="2" t="s">
        <v>17</v>
      </c>
      <c r="G1" s="2" t="s">
        <v>18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</row>
    <row r="2" s="1" customFormat="1" spans="1:20">
      <c r="A2" s="1" t="s">
        <v>130</v>
      </c>
      <c r="B2" s="1" t="s">
        <v>226</v>
      </c>
      <c r="C2" s="1" t="s">
        <v>227</v>
      </c>
      <c r="D2" s="1" t="s">
        <v>120</v>
      </c>
      <c r="E2" s="1" t="s">
        <v>131</v>
      </c>
      <c r="F2" s="1" t="s">
        <v>226</v>
      </c>
      <c r="G2" s="1" t="s">
        <v>228</v>
      </c>
      <c r="H2" s="1" t="s">
        <v>229</v>
      </c>
      <c r="I2" s="1" t="s">
        <v>125</v>
      </c>
      <c r="J2" s="1" t="s">
        <v>230</v>
      </c>
      <c r="K2" s="1" t="s">
        <v>125</v>
      </c>
      <c r="L2" s="1" t="s">
        <v>125</v>
      </c>
      <c r="M2" s="1" t="s">
        <v>231</v>
      </c>
      <c r="N2" s="1" t="s">
        <v>231</v>
      </c>
      <c r="O2" s="1" t="s">
        <v>7</v>
      </c>
      <c r="P2" s="1" t="s">
        <v>232</v>
      </c>
      <c r="Q2" s="1" t="s">
        <v>233</v>
      </c>
      <c r="R2" s="1" t="s">
        <v>234</v>
      </c>
      <c r="S2" s="1" t="s">
        <v>235</v>
      </c>
      <c r="T2" s="1" t="s">
        <v>236</v>
      </c>
    </row>
    <row r="3" s="1" customFormat="1" spans="1:20">
      <c r="A3" s="1" t="s">
        <v>126</v>
      </c>
      <c r="B3" s="1" t="s">
        <v>226</v>
      </c>
      <c r="C3" s="1" t="s">
        <v>237</v>
      </c>
      <c r="D3" s="1" t="s">
        <v>120</v>
      </c>
      <c r="E3" s="1" t="s">
        <v>127</v>
      </c>
      <c r="F3" s="1" t="s">
        <v>226</v>
      </c>
      <c r="G3" s="1" t="s">
        <v>228</v>
      </c>
      <c r="H3" s="1" t="s">
        <v>229</v>
      </c>
      <c r="I3" s="1" t="s">
        <v>129</v>
      </c>
      <c r="J3" s="1" t="s">
        <v>230</v>
      </c>
      <c r="K3" s="1" t="s">
        <v>129</v>
      </c>
      <c r="L3" s="1" t="s">
        <v>129</v>
      </c>
      <c r="M3" s="1" t="s">
        <v>231</v>
      </c>
      <c r="N3" s="1" t="s">
        <v>231</v>
      </c>
      <c r="O3" s="1" t="s">
        <v>7</v>
      </c>
      <c r="P3" s="1" t="s">
        <v>232</v>
      </c>
      <c r="Q3" s="1" t="s">
        <v>238</v>
      </c>
      <c r="R3" s="1" t="s">
        <v>234</v>
      </c>
      <c r="S3" s="1" t="s">
        <v>235</v>
      </c>
      <c r="T3" s="1" t="s">
        <v>236</v>
      </c>
    </row>
    <row r="4" s="1" customFormat="1" spans="1:20">
      <c r="A4" s="1" t="s">
        <v>122</v>
      </c>
      <c r="B4" s="1" t="s">
        <v>226</v>
      </c>
      <c r="C4" s="1" t="s">
        <v>239</v>
      </c>
      <c r="D4" s="1" t="s">
        <v>120</v>
      </c>
      <c r="E4" s="1" t="s">
        <v>123</v>
      </c>
      <c r="F4" s="1" t="s">
        <v>226</v>
      </c>
      <c r="G4" s="1" t="s">
        <v>228</v>
      </c>
      <c r="H4" s="1" t="s">
        <v>229</v>
      </c>
      <c r="I4" s="1" t="s">
        <v>125</v>
      </c>
      <c r="J4" s="1" t="s">
        <v>230</v>
      </c>
      <c r="K4" s="1" t="s">
        <v>125</v>
      </c>
      <c r="L4" s="1" t="s">
        <v>125</v>
      </c>
      <c r="M4" s="1" t="s">
        <v>231</v>
      </c>
      <c r="N4" s="1" t="s">
        <v>231</v>
      </c>
      <c r="O4" s="1" t="s">
        <v>7</v>
      </c>
      <c r="P4" s="1" t="s">
        <v>232</v>
      </c>
      <c r="Q4" s="1" t="s">
        <v>240</v>
      </c>
      <c r="R4" s="1" t="s">
        <v>234</v>
      </c>
      <c r="S4" s="1" t="s">
        <v>235</v>
      </c>
      <c r="T4" s="1" t="s">
        <v>236</v>
      </c>
    </row>
    <row r="5" s="1" customFormat="1" spans="1:20">
      <c r="A5" s="1" t="s">
        <v>80</v>
      </c>
      <c r="B5" s="1" t="s">
        <v>241</v>
      </c>
      <c r="C5" s="1" t="s">
        <v>242</v>
      </c>
      <c r="D5" s="1" t="s">
        <v>78</v>
      </c>
      <c r="E5" s="1" t="s">
        <v>81</v>
      </c>
      <c r="F5" s="1" t="s">
        <v>243</v>
      </c>
      <c r="G5" s="1" t="s">
        <v>228</v>
      </c>
      <c r="H5" s="1" t="s">
        <v>229</v>
      </c>
      <c r="I5" s="1" t="s">
        <v>83</v>
      </c>
      <c r="J5" s="1" t="s">
        <v>230</v>
      </c>
      <c r="K5" s="1" t="s">
        <v>83</v>
      </c>
      <c r="L5" s="1" t="s">
        <v>83</v>
      </c>
      <c r="M5" s="1" t="s">
        <v>231</v>
      </c>
      <c r="N5" s="1" t="s">
        <v>231</v>
      </c>
      <c r="O5" s="1" t="s">
        <v>7</v>
      </c>
      <c r="P5" s="1" t="s">
        <v>232</v>
      </c>
      <c r="Q5" s="1" t="s">
        <v>244</v>
      </c>
      <c r="R5" s="1" t="s">
        <v>234</v>
      </c>
      <c r="S5" s="1" t="s">
        <v>235</v>
      </c>
      <c r="T5" s="1" t="s">
        <v>236</v>
      </c>
    </row>
    <row r="6" s="1" customFormat="1" spans="1:20">
      <c r="A6" s="1" t="s">
        <v>32</v>
      </c>
      <c r="B6" s="1" t="s">
        <v>245</v>
      </c>
      <c r="C6" s="1" t="s">
        <v>246</v>
      </c>
      <c r="D6" s="1" t="s">
        <v>9</v>
      </c>
      <c r="E6" s="1" t="s">
        <v>34</v>
      </c>
      <c r="F6" s="1" t="s">
        <v>247</v>
      </c>
      <c r="G6" s="1" t="s">
        <v>248</v>
      </c>
      <c r="H6" s="1" t="s">
        <v>229</v>
      </c>
      <c r="I6" s="1" t="s">
        <v>35</v>
      </c>
      <c r="J6" s="1" t="s">
        <v>230</v>
      </c>
      <c r="K6" s="1" t="s">
        <v>35</v>
      </c>
      <c r="L6" s="1" t="s">
        <v>35</v>
      </c>
      <c r="M6" s="1" t="s">
        <v>231</v>
      </c>
      <c r="N6" s="1" t="s">
        <v>231</v>
      </c>
      <c r="O6" s="1" t="s">
        <v>7</v>
      </c>
      <c r="P6" s="1" t="s">
        <v>232</v>
      </c>
      <c r="Q6" s="1" t="s">
        <v>249</v>
      </c>
      <c r="R6" s="1" t="s">
        <v>234</v>
      </c>
      <c r="S6" s="1" t="s">
        <v>235</v>
      </c>
      <c r="T6" s="1" t="s">
        <v>236</v>
      </c>
    </row>
    <row r="7" s="1" customFormat="1" spans="1:20">
      <c r="A7" s="1" t="s">
        <v>36</v>
      </c>
      <c r="B7" s="1" t="s">
        <v>250</v>
      </c>
      <c r="C7" s="1" t="s">
        <v>251</v>
      </c>
      <c r="D7" s="1" t="s">
        <v>9</v>
      </c>
      <c r="E7" s="1" t="s">
        <v>252</v>
      </c>
      <c r="F7" s="1" t="s">
        <v>245</v>
      </c>
      <c r="G7" s="1" t="s">
        <v>253</v>
      </c>
      <c r="H7" s="1" t="s">
        <v>229</v>
      </c>
      <c r="I7" s="1" t="s">
        <v>254</v>
      </c>
      <c r="J7" s="1" t="s">
        <v>230</v>
      </c>
      <c r="K7" s="1" t="s">
        <v>254</v>
      </c>
      <c r="L7" s="1" t="s">
        <v>254</v>
      </c>
      <c r="M7" s="1" t="s">
        <v>231</v>
      </c>
      <c r="N7" s="1" t="s">
        <v>231</v>
      </c>
      <c r="O7" s="1" t="s">
        <v>7</v>
      </c>
      <c r="P7" s="1" t="s">
        <v>232</v>
      </c>
      <c r="Q7" s="1" t="s">
        <v>255</v>
      </c>
      <c r="R7" s="1" t="s">
        <v>234</v>
      </c>
      <c r="S7" s="1" t="s">
        <v>235</v>
      </c>
      <c r="T7" s="1" t="s">
        <v>236</v>
      </c>
    </row>
    <row r="8" s="1" customFormat="1" spans="1:20">
      <c r="A8" s="1" t="s">
        <v>30</v>
      </c>
      <c r="B8" s="1" t="s">
        <v>256</v>
      </c>
      <c r="C8" s="1" t="s">
        <v>257</v>
      </c>
      <c r="D8" s="1" t="s">
        <v>9</v>
      </c>
      <c r="E8" s="1" t="s">
        <v>31</v>
      </c>
      <c r="F8" s="1" t="s">
        <v>247</v>
      </c>
      <c r="G8" s="1" t="s">
        <v>248</v>
      </c>
      <c r="H8" s="1" t="s">
        <v>229</v>
      </c>
      <c r="I8" s="1" t="s">
        <v>29</v>
      </c>
      <c r="J8" s="1" t="s">
        <v>230</v>
      </c>
      <c r="K8" s="1" t="s">
        <v>29</v>
      </c>
      <c r="L8" s="1" t="s">
        <v>29</v>
      </c>
      <c r="M8" s="1" t="s">
        <v>231</v>
      </c>
      <c r="N8" s="1" t="s">
        <v>231</v>
      </c>
      <c r="O8" s="1" t="s">
        <v>7</v>
      </c>
      <c r="P8" s="1" t="s">
        <v>232</v>
      </c>
      <c r="Q8" s="1" t="s">
        <v>258</v>
      </c>
      <c r="R8" s="1" t="s">
        <v>234</v>
      </c>
      <c r="S8" s="1" t="s">
        <v>235</v>
      </c>
      <c r="T8" s="1" t="s">
        <v>236</v>
      </c>
    </row>
    <row r="9" s="1" customFormat="1" spans="1:20">
      <c r="A9" s="1" t="s">
        <v>22</v>
      </c>
      <c r="B9" s="1" t="s">
        <v>256</v>
      </c>
      <c r="C9" s="1" t="s">
        <v>259</v>
      </c>
      <c r="D9" s="1" t="s">
        <v>9</v>
      </c>
      <c r="E9" s="1" t="s">
        <v>24</v>
      </c>
      <c r="F9" s="1" t="s">
        <v>247</v>
      </c>
      <c r="G9" s="1" t="s">
        <v>248</v>
      </c>
      <c r="H9" s="1" t="s">
        <v>229</v>
      </c>
      <c r="I9" s="1" t="s">
        <v>29</v>
      </c>
      <c r="J9" s="1" t="s">
        <v>230</v>
      </c>
      <c r="K9" s="1" t="s">
        <v>29</v>
      </c>
      <c r="L9" s="1" t="s">
        <v>29</v>
      </c>
      <c r="M9" s="1" t="s">
        <v>231</v>
      </c>
      <c r="N9" s="1" t="s">
        <v>231</v>
      </c>
      <c r="O9" s="1" t="s">
        <v>7</v>
      </c>
      <c r="P9" s="1" t="s">
        <v>232</v>
      </c>
      <c r="Q9" s="1" t="s">
        <v>260</v>
      </c>
      <c r="R9" s="1" t="s">
        <v>234</v>
      </c>
      <c r="S9" s="1" t="s">
        <v>235</v>
      </c>
      <c r="T9" s="1" t="s">
        <v>236</v>
      </c>
    </row>
    <row r="10" s="1" customFormat="1" spans="1:20">
      <c r="A10" s="1" t="s">
        <v>55</v>
      </c>
      <c r="B10" s="1" t="s">
        <v>250</v>
      </c>
      <c r="C10" s="1" t="s">
        <v>261</v>
      </c>
      <c r="D10" s="1" t="s">
        <v>44</v>
      </c>
      <c r="E10" s="1" t="s">
        <v>262</v>
      </c>
      <c r="F10" s="1" t="s">
        <v>250</v>
      </c>
      <c r="G10" s="1" t="s">
        <v>245</v>
      </c>
      <c r="H10" s="1" t="s">
        <v>229</v>
      </c>
      <c r="I10" s="1" t="s">
        <v>263</v>
      </c>
      <c r="J10" s="1" t="s">
        <v>230</v>
      </c>
      <c r="K10" s="1" t="s">
        <v>263</v>
      </c>
      <c r="L10" s="1" t="s">
        <v>263</v>
      </c>
      <c r="M10" s="1" t="s">
        <v>231</v>
      </c>
      <c r="N10" s="1" t="s">
        <v>231</v>
      </c>
      <c r="O10" s="1" t="s">
        <v>7</v>
      </c>
      <c r="P10" s="1" t="s">
        <v>232</v>
      </c>
      <c r="Q10" s="1" t="s">
        <v>264</v>
      </c>
      <c r="R10" s="1" t="s">
        <v>234</v>
      </c>
      <c r="S10" s="1" t="s">
        <v>235</v>
      </c>
      <c r="T10" s="1" t="s">
        <v>236</v>
      </c>
    </row>
    <row r="11" s="1" customFormat="1" spans="1:20">
      <c r="A11" s="1" t="s">
        <v>68</v>
      </c>
      <c r="B11" s="1" t="s">
        <v>250</v>
      </c>
      <c r="C11" s="1" t="s">
        <v>265</v>
      </c>
      <c r="D11" s="1" t="s">
        <v>44</v>
      </c>
      <c r="E11" s="1" t="s">
        <v>69</v>
      </c>
      <c r="F11" s="1" t="s">
        <v>247</v>
      </c>
      <c r="G11" s="1" t="s">
        <v>253</v>
      </c>
      <c r="H11" s="1" t="s">
        <v>229</v>
      </c>
      <c r="I11" s="1" t="s">
        <v>52</v>
      </c>
      <c r="J11" s="1" t="s">
        <v>230</v>
      </c>
      <c r="K11" s="1" t="s">
        <v>52</v>
      </c>
      <c r="L11" s="1" t="s">
        <v>52</v>
      </c>
      <c r="M11" s="1" t="s">
        <v>231</v>
      </c>
      <c r="N11" s="1" t="s">
        <v>231</v>
      </c>
      <c r="O11" s="1" t="s">
        <v>7</v>
      </c>
      <c r="P11" s="1" t="s">
        <v>232</v>
      </c>
      <c r="Q11" s="1" t="s">
        <v>266</v>
      </c>
      <c r="R11" s="1" t="s">
        <v>234</v>
      </c>
      <c r="S11" s="1" t="s">
        <v>235</v>
      </c>
      <c r="T11" s="1" t="s">
        <v>236</v>
      </c>
    </row>
    <row r="12" s="1" customFormat="1" spans="1:20">
      <c r="A12" s="1" t="s">
        <v>61</v>
      </c>
      <c r="B12" s="1" t="s">
        <v>226</v>
      </c>
      <c r="C12" s="1" t="s">
        <v>267</v>
      </c>
      <c r="D12" s="1" t="s">
        <v>44</v>
      </c>
      <c r="E12" s="1" t="s">
        <v>268</v>
      </c>
      <c r="F12" s="1" t="s">
        <v>250</v>
      </c>
      <c r="G12" s="1" t="s">
        <v>247</v>
      </c>
      <c r="H12" s="1" t="s">
        <v>229</v>
      </c>
      <c r="I12" s="1" t="s">
        <v>269</v>
      </c>
      <c r="J12" s="1" t="s">
        <v>230</v>
      </c>
      <c r="K12" s="1" t="s">
        <v>269</v>
      </c>
      <c r="L12" s="1" t="s">
        <v>269</v>
      </c>
      <c r="M12" s="1" t="s">
        <v>231</v>
      </c>
      <c r="N12" s="1" t="s">
        <v>231</v>
      </c>
      <c r="O12" s="1" t="s">
        <v>7</v>
      </c>
      <c r="P12" s="1" t="s">
        <v>232</v>
      </c>
      <c r="Q12" s="1" t="s">
        <v>270</v>
      </c>
      <c r="R12" s="1" t="s">
        <v>234</v>
      </c>
      <c r="S12" s="1" t="s">
        <v>235</v>
      </c>
      <c r="T12" s="1" t="s">
        <v>236</v>
      </c>
    </row>
    <row r="13" s="1" customFormat="1" spans="1:20">
      <c r="A13" s="1" t="s">
        <v>65</v>
      </c>
      <c r="B13" s="1" t="s">
        <v>226</v>
      </c>
      <c r="C13" s="1" t="s">
        <v>271</v>
      </c>
      <c r="D13" s="1" t="s">
        <v>44</v>
      </c>
      <c r="E13" s="1" t="s">
        <v>66</v>
      </c>
      <c r="F13" s="1" t="s">
        <v>247</v>
      </c>
      <c r="G13" s="1" t="s">
        <v>253</v>
      </c>
      <c r="H13" s="1" t="s">
        <v>229</v>
      </c>
      <c r="I13" s="1" t="s">
        <v>52</v>
      </c>
      <c r="J13" s="1" t="s">
        <v>230</v>
      </c>
      <c r="K13" s="1" t="s">
        <v>52</v>
      </c>
      <c r="L13" s="1" t="s">
        <v>52</v>
      </c>
      <c r="M13" s="1" t="s">
        <v>231</v>
      </c>
      <c r="N13" s="1" t="s">
        <v>231</v>
      </c>
      <c r="O13" s="1" t="s">
        <v>7</v>
      </c>
      <c r="P13" s="1" t="s">
        <v>232</v>
      </c>
      <c r="Q13" s="1" t="s">
        <v>272</v>
      </c>
      <c r="R13" s="1" t="s">
        <v>234</v>
      </c>
      <c r="S13" s="1" t="s">
        <v>235</v>
      </c>
      <c r="T13" s="1" t="s">
        <v>236</v>
      </c>
    </row>
    <row r="14" s="1" customFormat="1" spans="1:20">
      <c r="A14" s="1" t="s">
        <v>53</v>
      </c>
      <c r="B14" s="1" t="s">
        <v>273</v>
      </c>
      <c r="C14" s="1" t="s">
        <v>274</v>
      </c>
      <c r="D14" s="1" t="s">
        <v>44</v>
      </c>
      <c r="E14" s="1" t="s">
        <v>54</v>
      </c>
      <c r="F14" s="1" t="s">
        <v>243</v>
      </c>
      <c r="G14" s="1" t="s">
        <v>228</v>
      </c>
      <c r="H14" s="1" t="s">
        <v>229</v>
      </c>
      <c r="I14" s="1" t="s">
        <v>52</v>
      </c>
      <c r="J14" s="1" t="s">
        <v>230</v>
      </c>
      <c r="K14" s="1" t="s">
        <v>52</v>
      </c>
      <c r="L14" s="1" t="s">
        <v>52</v>
      </c>
      <c r="M14" s="1" t="s">
        <v>231</v>
      </c>
      <c r="N14" s="1" t="s">
        <v>231</v>
      </c>
      <c r="O14" s="1" t="s">
        <v>7</v>
      </c>
      <c r="P14" s="1" t="s">
        <v>232</v>
      </c>
      <c r="Q14" s="1" t="s">
        <v>275</v>
      </c>
      <c r="R14" s="1" t="s">
        <v>234</v>
      </c>
      <c r="S14" s="1" t="s">
        <v>235</v>
      </c>
      <c r="T14" s="1" t="s">
        <v>236</v>
      </c>
    </row>
    <row r="15" s="1" customFormat="1" spans="1:20">
      <c r="A15" s="1" t="s">
        <v>46</v>
      </c>
      <c r="B15" s="1" t="s">
        <v>276</v>
      </c>
      <c r="C15" s="1" t="s">
        <v>277</v>
      </c>
      <c r="D15" s="1" t="s">
        <v>44</v>
      </c>
      <c r="E15" s="1" t="s">
        <v>47</v>
      </c>
      <c r="F15" s="1" t="s">
        <v>243</v>
      </c>
      <c r="G15" s="1" t="s">
        <v>228</v>
      </c>
      <c r="H15" s="1" t="s">
        <v>229</v>
      </c>
      <c r="I15" s="1" t="s">
        <v>52</v>
      </c>
      <c r="J15" s="1" t="s">
        <v>230</v>
      </c>
      <c r="K15" s="1" t="s">
        <v>52</v>
      </c>
      <c r="L15" s="1" t="s">
        <v>52</v>
      </c>
      <c r="M15" s="1" t="s">
        <v>231</v>
      </c>
      <c r="N15" s="1" t="s">
        <v>231</v>
      </c>
      <c r="O15" s="1" t="s">
        <v>7</v>
      </c>
      <c r="P15" s="1" t="s">
        <v>232</v>
      </c>
      <c r="Q15" s="1" t="s">
        <v>278</v>
      </c>
      <c r="R15" s="1" t="s">
        <v>234</v>
      </c>
      <c r="S15" s="1" t="s">
        <v>235</v>
      </c>
      <c r="T15" s="1" t="s">
        <v>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2021-04-14T03:19:10Z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849483180DF0452393A766BD6032488E</vt:lpwstr>
  </property>
  <property fmtid="{D5CDD505-2E9C-101B-9397-08002B2CF9AE}" pid="3" name="KSOProductBuildVer">
    <vt:lpwstr>2052-11.1.0.10356</vt:lpwstr>
  </property>
</Properties>
</file>