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对账!$A$1:$AF$17</definedName>
  </definedNames>
  <calcPr calcId="144525"/>
</workbook>
</file>

<file path=xl/sharedStrings.xml><?xml version="1.0" encoding="utf-8"?>
<sst xmlns="http://schemas.openxmlformats.org/spreadsheetml/2006/main" count="998" uniqueCount="319">
  <si>
    <t>去哪儿网酒店预付对账单</t>
  </si>
  <si>
    <t>供应商名称：</t>
  </si>
  <si>
    <t>趣悠游</t>
  </si>
  <si>
    <t>结算周期：</t>
  </si>
  <si>
    <t>2021-04-05至2021-04-11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</si>
  <si>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</si>
  <si>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</si>
  <si>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</si>
  <si>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</si>
  <si>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</si>
  <si>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</si>
  <si>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</si>
  <si>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</si>
  <si>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</si>
  <si>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</si>
  <si>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</si>
  <si>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</si>
  <si>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</si>
  <si>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</si>
  <si>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</si>
  <si>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¥21,572.00</t>
  </si>
  <si>
    <t>¥4,352.00</t>
  </si>
  <si>
    <t>¥1,451.48</t>
  </si>
  <si>
    <t>-¥870.00</t>
  </si>
  <si>
    <t>¥14,898.52</t>
  </si>
  <si>
    <t>分类信息</t>
  </si>
  <si>
    <t>业务类型</t>
  </si>
  <si>
    <t>酒店预付（点击查看明细）</t>
  </si>
  <si>
    <t>¥15,768.52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</si>
  <si>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</si>
  <si>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</si>
  <si>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</si>
  <si>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</si>
  <si>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</si>
  <si>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</si>
  <si>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</si>
  <si>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</si>
  <si>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</si>
  <si>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</si>
  <si>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</si>
  <si>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</si>
  <si>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</si>
  <si>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</si>
  <si>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</si>
  <si>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</si>
  <si>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</si>
  <si>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</si>
  <si>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</si>
  <si>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</si>
  <si>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</si>
  <si>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</si>
  <si>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</si>
  <si>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</si>
  <si>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</si>
  <si>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</si>
  <si>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</si>
  <si>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</si>
  <si>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</si>
  <si>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</si>
  <si>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</si>
  <si>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</si>
  <si>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</si>
  <si>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</si>
  <si>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</si>
  <si>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</si>
  <si>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</si>
  <si>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</si>
  <si>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</si>
  <si>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</si>
  <si>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</si>
  <si>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</si>
  <si>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</si>
  <si>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702562427499</t>
  </si>
  <si>
    <t>2003325</t>
  </si>
  <si>
    <t>酒店预付</t>
  </si>
  <si>
    <t>否</t>
  </si>
  <si>
    <t>普通</t>
  </si>
  <si>
    <t>221861711</t>
  </si>
  <si>
    <t>荃湾西如心酒店 (前身为如心海景酒店暨会议中心)</t>
  </si>
  <si>
    <t>1626188</t>
  </si>
  <si>
    <t>FAN/SHIPING</t>
  </si>
  <si>
    <t>2021-03-05</t>
  </si>
  <si>
    <t>2021-03-30</t>
  </si>
  <si>
    <t>2021-04-05</t>
  </si>
  <si>
    <t>¥2,100.00</t>
  </si>
  <si>
    <t>¥168.00</t>
  </si>
  <si>
    <t>¥1,932.00</t>
  </si>
  <si>
    <t>standard room</t>
  </si>
  <si>
    <t>WEBSITE</t>
  </si>
  <si>
    <t>702591985898</t>
  </si>
  <si>
    <t>2047782</t>
  </si>
  <si>
    <t>197294522</t>
  </si>
  <si>
    <t>萨夫荣酒店</t>
  </si>
  <si>
    <t>YANG/JUPING</t>
  </si>
  <si>
    <t>2021-04-03</t>
  </si>
  <si>
    <t>¥316.00</t>
  </si>
  <si>
    <t>¥32.00</t>
  </si>
  <si>
    <t>¥284.00</t>
  </si>
  <si>
    <t>Double Room</t>
  </si>
  <si>
    <t>702592532233</t>
  </si>
  <si>
    <t>2049075</t>
  </si>
  <si>
    <t>197295431</t>
  </si>
  <si>
    <t>迪拜阿尔贾达法万豪酒店</t>
  </si>
  <si>
    <t>HUANG/ENHAO|HUANG/ZHIHONG</t>
  </si>
  <si>
    <t>2021-04-04</t>
  </si>
  <si>
    <t>2021-04-06</t>
  </si>
  <si>
    <t>¥1,208.00</t>
  </si>
  <si>
    <t>¥90.00</t>
  </si>
  <si>
    <t>¥1,118.00</t>
  </si>
  <si>
    <t>Deluxe 2 Queen Bed Room</t>
  </si>
  <si>
    <t>702589701546</t>
  </si>
  <si>
    <t>2043431</t>
  </si>
  <si>
    <t>197277263</t>
  </si>
  <si>
    <t>五角大楼城丽思卡尔顿酒店</t>
  </si>
  <si>
    <t>GONG/ZHILIN|LI/ZEHAO</t>
  </si>
  <si>
    <t>2021-04-01</t>
  </si>
  <si>
    <t>¥1,984.00</t>
  </si>
  <si>
    <t>¥150.00</t>
  </si>
  <si>
    <t>¥1,834.00</t>
  </si>
  <si>
    <t>Deluxe 2 Double Beds Room</t>
  </si>
  <si>
    <t>702593251563</t>
  </si>
  <si>
    <t>2051602</t>
  </si>
  <si>
    <t>809159854</t>
  </si>
  <si>
    <t>澳门丽思卡尔顿酒店</t>
  </si>
  <si>
    <t>SUN/WANLING</t>
  </si>
  <si>
    <t>2021-04-07</t>
  </si>
  <si>
    <t>¥1,923.00</t>
  </si>
  <si>
    <t>¥207.00</t>
  </si>
  <si>
    <t>¥1,716.00</t>
  </si>
  <si>
    <t>premier suite</t>
  </si>
  <si>
    <t>702589565249</t>
  </si>
  <si>
    <t>2043833</t>
  </si>
  <si>
    <t>221843615</t>
  </si>
  <si>
    <t>澳门新濠天地 - 摩珀斯</t>
  </si>
  <si>
    <t>DAI/TONG</t>
  </si>
  <si>
    <t>2021-04-09</t>
  </si>
  <si>
    <t>2021-04-11</t>
  </si>
  <si>
    <t>¥4,716.00</t>
  </si>
  <si>
    <t>¥3,856.00</t>
  </si>
  <si>
    <t>2021-04-07 09:20:24</t>
  </si>
  <si>
    <t>¥860.00</t>
  </si>
  <si>
    <t>¥37.48</t>
  </si>
  <si>
    <t>¥822.52</t>
  </si>
  <si>
    <t>premier king bed room</t>
  </si>
  <si>
    <t>702594198258</t>
  </si>
  <si>
    <t>2052649</t>
  </si>
  <si>
    <t>197334215</t>
  </si>
  <si>
    <t>迪拜阿尔巴沙希尔顿逸林酒店</t>
  </si>
  <si>
    <t>LI/XINLING</t>
  </si>
  <si>
    <t>¥428.00</t>
  </si>
  <si>
    <t>¥40.00</t>
  </si>
  <si>
    <t>¥388.00</t>
  </si>
  <si>
    <t>King Bed room</t>
  </si>
  <si>
    <t>702590077065</t>
  </si>
  <si>
    <t>2044562</t>
  </si>
  <si>
    <t>TAM/ONKIU|DENG/WAI</t>
  </si>
  <si>
    <t>2021-04-02</t>
  </si>
  <si>
    <t>¥1,850.00</t>
  </si>
  <si>
    <t>¥145.00</t>
  </si>
  <si>
    <t>¥1,705.00</t>
  </si>
  <si>
    <t>702596525650</t>
  </si>
  <si>
    <t>2055307</t>
  </si>
  <si>
    <t>221838068</t>
  </si>
  <si>
    <t>澳门凯旋门酒店</t>
  </si>
  <si>
    <t>LI/JING</t>
  </si>
  <si>
    <t>2021-04-08</t>
  </si>
  <si>
    <t>¥551.00</t>
  </si>
  <si>
    <t>¥60.00</t>
  </si>
  <si>
    <t>¥491.00</t>
  </si>
  <si>
    <t>premier king-size room</t>
  </si>
  <si>
    <t>702595187581</t>
  </si>
  <si>
    <t>2054698</t>
  </si>
  <si>
    <t>KWOK/YANYUI</t>
  </si>
  <si>
    <t>¥308.00</t>
  </si>
  <si>
    <t>¥23.00</t>
  </si>
  <si>
    <t>¥285.00</t>
  </si>
  <si>
    <t>702569550268</t>
  </si>
  <si>
    <t>2014434</t>
  </si>
  <si>
    <t>2021-03-12</t>
  </si>
  <si>
    <t>2021-04-10</t>
  </si>
  <si>
    <t>¥1,665.00</t>
  </si>
  <si>
    <t>¥125.00</t>
  </si>
  <si>
    <t>¥1,540.00</t>
  </si>
  <si>
    <t>702597761607</t>
  </si>
  <si>
    <t>2057421</t>
  </si>
  <si>
    <t>221853425</t>
  </si>
  <si>
    <t>香港帝苑酒店</t>
  </si>
  <si>
    <t>KWOK/KEIFU</t>
  </si>
  <si>
    <t>¥469.00</t>
  </si>
  <si>
    <t>¥35.00</t>
  </si>
  <si>
    <t>¥434.00</t>
  </si>
  <si>
    <t>Deluxe Room</t>
  </si>
  <si>
    <t>702593672663</t>
  </si>
  <si>
    <t>2050914</t>
  </si>
  <si>
    <t>221881181</t>
  </si>
  <si>
    <t>华欣万豪度假酒店</t>
  </si>
  <si>
    <t>SONG/MINGWEN|YU/SHUMEI</t>
  </si>
  <si>
    <t>¥3,324.00</t>
  </si>
  <si>
    <t>¥319.00</t>
  </si>
  <si>
    <t>¥3,005.00</t>
  </si>
  <si>
    <t>Superior Resort view two double bed room</t>
  </si>
  <si>
    <t>702589413087</t>
  </si>
  <si>
    <t>2044382</t>
  </si>
  <si>
    <t>242611279</t>
  </si>
  <si>
    <t>普拉斯豪华酒店</t>
  </si>
  <si>
    <t>WEI/YAFEI</t>
  </si>
  <si>
    <t>¥234.00</t>
  </si>
  <si>
    <t>¥20.00</t>
  </si>
  <si>
    <t>¥214.00</t>
  </si>
  <si>
    <t>Dormitory (Shared Bathroom)</t>
  </si>
  <si>
    <t>702599735342</t>
  </si>
  <si>
    <t>236644703</t>
  </si>
  <si>
    <t>普拉查普大酒店</t>
  </si>
  <si>
    <t>sungkamanee/piyada</t>
  </si>
  <si>
    <t>2021-04-12</t>
  </si>
  <si>
    <t>¥496.00</t>
  </si>
  <si>
    <t>2021-04-11 09:40:23</t>
  </si>
  <si>
    <t>junior suite</t>
  </si>
  <si>
    <t>合计</t>
  </si>
  <si>
    <t/>
  </si>
  <si>
    <t>¥17,220.00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</si>
  <si>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</si>
  <si>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</si>
  <si>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</si>
  <si>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</si>
  <si>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</si>
  <si>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</si>
  <si>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</si>
  <si>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chase_deduct_rNXs210408082401197</t>
  </si>
  <si>
    <t>1615646</t>
  </si>
  <si>
    <t>赔付-房费追回</t>
  </si>
  <si>
    <t>-¥1,984.00</t>
  </si>
  <si>
    <t>--</t>
  </si>
  <si>
    <t>生成追赔task#追赔系统-预付扣款直连#</t>
  </si>
  <si>
    <t>NIMH20210408054138094511</t>
  </si>
  <si>
    <t>csg_manual_202103240958471063647</t>
  </si>
  <si>
    <t>702564471613</t>
  </si>
  <si>
    <t>2021-03-24</t>
  </si>
  <si>
    <t>¥1,114.00</t>
  </si>
  <si>
    <t>核实订单属于疫情原因取消订单，申诉成功，申诉金额为1114人民币</t>
  </si>
  <si>
    <t>返现日期</t>
  </si>
  <si>
    <t>，</t>
  </si>
  <si>
    <r>
      <t>原单未结算，本期强扣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</t>
    </r>
  </si>
  <si>
    <r>
      <t>原单</t>
    </r>
    <r>
      <rPr>
        <sz val="10"/>
        <rFont val="Arial"/>
        <charset val="134"/>
      </rPr>
      <t>860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822.52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37.48</t>
    </r>
    <r>
      <rPr>
        <sz val="10"/>
        <rFont val="宋体"/>
        <charset val="134"/>
      </rPr>
      <t>元</t>
    </r>
  </si>
  <si>
    <t>系统无单</t>
  </si>
  <si>
    <r>
      <t>上期扣款</t>
    </r>
    <r>
      <rPr>
        <sz val="10"/>
        <rFont val="Arial"/>
        <charset val="134"/>
      </rPr>
      <t>1114</t>
    </r>
    <r>
      <rPr>
        <sz val="10"/>
        <rFont val="宋体"/>
        <charset val="134"/>
      </rPr>
      <t>元，本期收回</t>
    </r>
  </si>
  <si>
    <r>
      <t xml:space="preserve">A210414144302481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2207</t>
    </r>
    <r>
      <rPr>
        <sz val="10"/>
        <rFont val="宋体"/>
        <charset val="134"/>
      </rPr>
      <t>元</t>
    </r>
  </si>
  <si>
    <r>
      <t xml:space="preserve">A210414144411481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12691.52</t>
    </r>
    <r>
      <rPr>
        <sz val="10"/>
        <rFont val="宋体"/>
        <charset val="134"/>
      </rPr>
      <t>元</t>
    </r>
  </si>
  <si>
    <r>
      <t>总计：</t>
    </r>
    <r>
      <rPr>
        <sz val="10"/>
        <rFont val="Arial"/>
        <charset val="134"/>
      </rPr>
      <t>14898.52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</si>
  <si>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</si>
  <si>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</si>
  <si>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</si>
  <si>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</si>
  <si>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</si>
  <si>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</si>
  <si>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</si>
  <si>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</si>
  <si>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</si>
  <si>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</si>
  <si>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</si>
  <si>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</si>
  <si>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</si>
  <si>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</si>
  <si>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</si>
  <si>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</si>
  <si>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荃湾西如心酒店</t>
  </si>
  <si>
    <t>FAN SHIPING</t>
  </si>
  <si>
    <t>退房日周结</t>
  </si>
  <si>
    <t>1932.00</t>
  </si>
  <si>
    <t>RMB</t>
  </si>
  <si>
    <t>0</t>
  </si>
  <si>
    <t>0.00</t>
  </si>
  <si>
    <t>趣悠游国际直连</t>
  </si>
  <si>
    <t>2021-03-05 12:24:19</t>
  </si>
  <si>
    <t>广州汇登信息科技有限公司</t>
  </si>
  <si>
    <t>直连</t>
  </si>
  <si>
    <t>1540.00</t>
  </si>
  <si>
    <t>2021-03-12 20:57:51</t>
  </si>
  <si>
    <t>GONG ZHILIN,LI ZEHAO</t>
  </si>
  <si>
    <t>1834.00</t>
  </si>
  <si>
    <t>2021-04-01 11:23:58</t>
  </si>
  <si>
    <t>DAI TONG</t>
  </si>
  <si>
    <t>4344.00</t>
  </si>
  <si>
    <t>860.00</t>
  </si>
  <si>
    <t>-3484</t>
  </si>
  <si>
    <t>2021-04-01 16:34:44</t>
  </si>
  <si>
    <t>丽贝岛A优质豪华酒店</t>
  </si>
  <si>
    <t>WEI YAFEI</t>
  </si>
  <si>
    <t>214.00</t>
  </si>
  <si>
    <t>2021-04-01 23:03:12</t>
  </si>
  <si>
    <t>TAM ONKIU,DENG WAI</t>
  </si>
  <si>
    <t>1705.00</t>
  </si>
  <si>
    <t>2021-04-02 09:35:24</t>
  </si>
  <si>
    <t xml:space="preserve">萨夫荣酒店 </t>
  </si>
  <si>
    <t>YANG JUPING</t>
  </si>
  <si>
    <t>284.00</t>
  </si>
  <si>
    <t>2021-04-03 20:14:06</t>
  </si>
  <si>
    <t>HUANG ENHAO,HUANG ZHIHONG</t>
  </si>
  <si>
    <t>1118.00</t>
  </si>
  <si>
    <t>2021-04-04 14:10:42</t>
  </si>
  <si>
    <t>SONG MINGWEN,YU SHUMEI</t>
  </si>
  <si>
    <t>3005.00</t>
  </si>
  <si>
    <t>2021-04-05 15:23:12</t>
  </si>
  <si>
    <t>SUN WANLING</t>
  </si>
  <si>
    <t>1716.00</t>
  </si>
  <si>
    <t>2021-04-06 09:51:59</t>
  </si>
  <si>
    <t>直采</t>
  </si>
  <si>
    <t>LI XINLING</t>
  </si>
  <si>
    <t>388.00</t>
  </si>
  <si>
    <t>2021-04-06 17:23:18</t>
  </si>
  <si>
    <t>KWOK YANYUI</t>
  </si>
  <si>
    <t>285.00</t>
  </si>
  <si>
    <t>2021-04-07 23:41:53</t>
  </si>
  <si>
    <t>LI JING</t>
  </si>
  <si>
    <t>491.00</t>
  </si>
  <si>
    <t>2021-04-08 14:57:07</t>
  </si>
  <si>
    <t>KWOK KEIFU</t>
  </si>
  <si>
    <t>434.00</t>
  </si>
  <si>
    <t>2021-04-09 13:20:16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</si>
</sst>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9" borderId="1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2857142857143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6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94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2</v>
      </c>
      <c r="M4" s="7">
        <v>1</v>
      </c>
      <c r="N4" s="7" t="s">
        <v>104</v>
      </c>
      <c r="O4" s="7" t="s">
        <v>83</v>
      </c>
      <c r="P4" s="7" t="s">
        <v>105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2</v>
      </c>
      <c r="M5" s="7">
        <v>1</v>
      </c>
      <c r="N5" s="7" t="s">
        <v>115</v>
      </c>
      <c r="O5" s="7" t="s">
        <v>83</v>
      </c>
      <c r="P5" s="7" t="s">
        <v>105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1</v>
      </c>
      <c r="N6" s="7" t="s">
        <v>83</v>
      </c>
      <c r="O6" s="7" t="s">
        <v>105</v>
      </c>
      <c r="P6" s="7" t="s">
        <v>125</v>
      </c>
      <c r="Q6" s="7"/>
      <c r="R6" s="12" t="s">
        <v>126</v>
      </c>
      <c r="S6" s="14" t="s">
        <v>19</v>
      </c>
      <c r="T6" s="7"/>
      <c r="U6" s="12" t="s">
        <v>19</v>
      </c>
      <c r="V6" s="12" t="s">
        <v>126</v>
      </c>
      <c r="W6" s="14" t="s">
        <v>127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1</v>
      </c>
      <c r="M7" s="7">
        <v>2</v>
      </c>
      <c r="N7" s="7" t="s">
        <v>115</v>
      </c>
      <c r="O7" s="7" t="s">
        <v>135</v>
      </c>
      <c r="P7" s="7" t="s">
        <v>136</v>
      </c>
      <c r="Q7" s="7"/>
      <c r="R7" s="12" t="s">
        <v>137</v>
      </c>
      <c r="S7" s="14" t="s">
        <v>138</v>
      </c>
      <c r="T7" s="7" t="s">
        <v>139</v>
      </c>
      <c r="U7" s="12" t="s">
        <v>19</v>
      </c>
      <c r="V7" s="12" t="s">
        <v>140</v>
      </c>
      <c r="W7" s="14" t="s">
        <v>141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142</v>
      </c>
      <c r="AD7" t="s">
        <v>6</v>
      </c>
      <c r="AE7" t="s">
        <v>143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144</v>
      </c>
      <c r="B8" s="6" t="s">
        <v>145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146</v>
      </c>
      <c r="H8" s="7" t="s">
        <v>147</v>
      </c>
      <c r="I8" s="7" t="s">
        <v>79</v>
      </c>
      <c r="J8" s="7" t="s">
        <v>2</v>
      </c>
      <c r="K8" s="7" t="s">
        <v>148</v>
      </c>
      <c r="L8" s="7">
        <v>1</v>
      </c>
      <c r="M8" s="7">
        <v>1</v>
      </c>
      <c r="N8" s="7" t="s">
        <v>105</v>
      </c>
      <c r="O8" s="7" t="s">
        <v>105</v>
      </c>
      <c r="P8" s="7" t="s">
        <v>125</v>
      </c>
      <c r="Q8" s="7"/>
      <c r="R8" s="12" t="s">
        <v>149</v>
      </c>
      <c r="S8" s="14" t="s">
        <v>19</v>
      </c>
      <c r="T8" s="7"/>
      <c r="U8" s="12" t="s">
        <v>19</v>
      </c>
      <c r="V8" s="12" t="s">
        <v>149</v>
      </c>
      <c r="W8" s="14" t="s">
        <v>150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151</v>
      </c>
      <c r="AD8" t="s">
        <v>6</v>
      </c>
      <c r="AE8" t="s">
        <v>152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153</v>
      </c>
      <c r="B9" s="6" t="s">
        <v>154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77</v>
      </c>
      <c r="H9" s="7" t="s">
        <v>78</v>
      </c>
      <c r="I9" s="7" t="s">
        <v>79</v>
      </c>
      <c r="J9" s="7" t="s">
        <v>2</v>
      </c>
      <c r="K9" s="7" t="s">
        <v>155</v>
      </c>
      <c r="L9" s="7">
        <v>1</v>
      </c>
      <c r="M9" s="7">
        <v>5</v>
      </c>
      <c r="N9" s="7" t="s">
        <v>156</v>
      </c>
      <c r="O9" s="7" t="s">
        <v>104</v>
      </c>
      <c r="P9" s="7" t="s">
        <v>135</v>
      </c>
      <c r="Q9" s="7"/>
      <c r="R9" s="12" t="s">
        <v>157</v>
      </c>
      <c r="S9" s="14" t="s">
        <v>19</v>
      </c>
      <c r="T9" s="7"/>
      <c r="U9" s="12" t="s">
        <v>19</v>
      </c>
      <c r="V9" s="12" t="s">
        <v>157</v>
      </c>
      <c r="W9" s="14" t="s">
        <v>158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159</v>
      </c>
      <c r="AD9" t="s">
        <v>6</v>
      </c>
      <c r="AE9" t="s">
        <v>87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160</v>
      </c>
      <c r="B10" s="6" t="s">
        <v>161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162</v>
      </c>
      <c r="H10" s="7" t="s">
        <v>163</v>
      </c>
      <c r="I10" s="7" t="s">
        <v>79</v>
      </c>
      <c r="J10" s="7" t="s">
        <v>2</v>
      </c>
      <c r="K10" s="7" t="s">
        <v>164</v>
      </c>
      <c r="L10" s="7">
        <v>1</v>
      </c>
      <c r="M10" s="7">
        <v>1</v>
      </c>
      <c r="N10" s="7" t="s">
        <v>165</v>
      </c>
      <c r="O10" s="7" t="s">
        <v>165</v>
      </c>
      <c r="P10" s="7" t="s">
        <v>135</v>
      </c>
      <c r="Q10" s="7"/>
      <c r="R10" s="12" t="s">
        <v>166</v>
      </c>
      <c r="S10" s="14" t="s">
        <v>19</v>
      </c>
      <c r="T10" s="7"/>
      <c r="U10" s="12" t="s">
        <v>19</v>
      </c>
      <c r="V10" s="12" t="s">
        <v>166</v>
      </c>
      <c r="W10" s="14" t="s">
        <v>167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170</v>
      </c>
      <c r="B11" s="6" t="s">
        <v>171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77</v>
      </c>
      <c r="H11" s="7" t="s">
        <v>78</v>
      </c>
      <c r="I11" s="7" t="s">
        <v>79</v>
      </c>
      <c r="J11" s="7" t="s">
        <v>2</v>
      </c>
      <c r="K11" s="7" t="s">
        <v>172</v>
      </c>
      <c r="L11" s="7">
        <v>1</v>
      </c>
      <c r="M11" s="7">
        <v>1</v>
      </c>
      <c r="N11" s="7" t="s">
        <v>125</v>
      </c>
      <c r="O11" s="7" t="s">
        <v>165</v>
      </c>
      <c r="P11" s="7" t="s">
        <v>135</v>
      </c>
      <c r="Q11" s="7"/>
      <c r="R11" s="12" t="s">
        <v>173</v>
      </c>
      <c r="S11" s="14" t="s">
        <v>19</v>
      </c>
      <c r="T11" s="7"/>
      <c r="U11" s="12" t="s">
        <v>19</v>
      </c>
      <c r="V11" s="12" t="s">
        <v>173</v>
      </c>
      <c r="W11" s="14" t="s">
        <v>174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175</v>
      </c>
      <c r="AD11" t="s">
        <v>6</v>
      </c>
      <c r="AE11" t="s">
        <v>87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77</v>
      </c>
      <c r="H12" s="7" t="s">
        <v>78</v>
      </c>
      <c r="I12" s="7" t="s">
        <v>79</v>
      </c>
      <c r="J12" s="7" t="s">
        <v>2</v>
      </c>
      <c r="K12" s="7" t="s">
        <v>80</v>
      </c>
      <c r="L12" s="7">
        <v>1</v>
      </c>
      <c r="M12" s="7">
        <v>5</v>
      </c>
      <c r="N12" s="7" t="s">
        <v>178</v>
      </c>
      <c r="O12" s="7" t="s">
        <v>83</v>
      </c>
      <c r="P12" s="7" t="s">
        <v>179</v>
      </c>
      <c r="Q12" s="7"/>
      <c r="R12" s="12" t="s">
        <v>180</v>
      </c>
      <c r="S12" s="14" t="s">
        <v>19</v>
      </c>
      <c r="T12" s="7"/>
      <c r="U12" s="12" t="s">
        <v>19</v>
      </c>
      <c r="V12" s="12" t="s">
        <v>180</v>
      </c>
      <c r="W12" s="14" t="s">
        <v>181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182</v>
      </c>
      <c r="AD12" t="s">
        <v>6</v>
      </c>
      <c r="AE12" t="s">
        <v>87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185</v>
      </c>
      <c r="H13" s="7" t="s">
        <v>186</v>
      </c>
      <c r="I13" s="7" t="s">
        <v>79</v>
      </c>
      <c r="J13" s="7" t="s">
        <v>2</v>
      </c>
      <c r="K13" s="7" t="s">
        <v>187</v>
      </c>
      <c r="L13" s="7">
        <v>1</v>
      </c>
      <c r="M13" s="7">
        <v>1</v>
      </c>
      <c r="N13" s="7" t="s">
        <v>135</v>
      </c>
      <c r="O13" s="7" t="s">
        <v>135</v>
      </c>
      <c r="P13" s="7" t="s">
        <v>179</v>
      </c>
      <c r="Q13" s="7"/>
      <c r="R13" s="12" t="s">
        <v>188</v>
      </c>
      <c r="S13" s="14" t="s">
        <v>19</v>
      </c>
      <c r="T13" s="7"/>
      <c r="U13" s="12" t="s">
        <v>19</v>
      </c>
      <c r="V13" s="12" t="s">
        <v>188</v>
      </c>
      <c r="W13" s="14" t="s">
        <v>189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194</v>
      </c>
      <c r="H14" s="7" t="s">
        <v>195</v>
      </c>
      <c r="I14" s="7" t="s">
        <v>79</v>
      </c>
      <c r="J14" s="7" t="s">
        <v>2</v>
      </c>
      <c r="K14" s="7" t="s">
        <v>196</v>
      </c>
      <c r="L14" s="7">
        <v>1</v>
      </c>
      <c r="M14" s="7">
        <v>3</v>
      </c>
      <c r="N14" s="7" t="s">
        <v>83</v>
      </c>
      <c r="O14" s="7" t="s">
        <v>125</v>
      </c>
      <c r="P14" s="7" t="s">
        <v>179</v>
      </c>
      <c r="Q14" s="7"/>
      <c r="R14" s="12" t="s">
        <v>197</v>
      </c>
      <c r="S14" s="14" t="s">
        <v>19</v>
      </c>
      <c r="T14" s="7"/>
      <c r="U14" s="12" t="s">
        <v>19</v>
      </c>
      <c r="V14" s="12" t="s">
        <v>197</v>
      </c>
      <c r="W14" s="14" t="s">
        <v>198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201</v>
      </c>
      <c r="B15" s="6" t="s">
        <v>202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203</v>
      </c>
      <c r="H15" s="7" t="s">
        <v>204</v>
      </c>
      <c r="I15" s="7" t="s">
        <v>79</v>
      </c>
      <c r="J15" s="7" t="s">
        <v>2</v>
      </c>
      <c r="K15" s="7" t="s">
        <v>205</v>
      </c>
      <c r="L15" s="7">
        <v>1</v>
      </c>
      <c r="M15" s="7">
        <v>1</v>
      </c>
      <c r="N15" s="7" t="s">
        <v>115</v>
      </c>
      <c r="O15" s="7" t="s">
        <v>179</v>
      </c>
      <c r="P15" s="7" t="s">
        <v>136</v>
      </c>
      <c r="Q15" s="7"/>
      <c r="R15" s="12" t="s">
        <v>206</v>
      </c>
      <c r="S15" s="14" t="s">
        <v>19</v>
      </c>
      <c r="T15" s="7"/>
      <c r="U15" s="12" t="s">
        <v>19</v>
      </c>
      <c r="V15" s="12" t="s">
        <v>206</v>
      </c>
      <c r="W15" s="14" t="s">
        <v>207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210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211</v>
      </c>
      <c r="H16" s="7" t="s">
        <v>212</v>
      </c>
      <c r="I16" s="7" t="s">
        <v>79</v>
      </c>
      <c r="J16" s="7" t="s">
        <v>2</v>
      </c>
      <c r="K16" s="7" t="s">
        <v>213</v>
      </c>
      <c r="L16" s="7">
        <v>1</v>
      </c>
      <c r="M16" s="7">
        <v>1</v>
      </c>
      <c r="N16" s="7" t="s">
        <v>136</v>
      </c>
      <c r="O16" s="7" t="s">
        <v>136</v>
      </c>
      <c r="P16" s="7" t="s">
        <v>214</v>
      </c>
      <c r="Q16" s="7"/>
      <c r="R16" s="12" t="s">
        <v>215</v>
      </c>
      <c r="S16" s="14" t="s">
        <v>215</v>
      </c>
      <c r="T16" s="7" t="s">
        <v>216</v>
      </c>
      <c r="U16" s="12" t="s">
        <v>19</v>
      </c>
      <c r="V16" s="12" t="s">
        <v>19</v>
      </c>
      <c r="W16" s="14" t="s">
        <v>19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</v>
      </c>
      <c r="AD16" t="s">
        <v>6</v>
      </c>
      <c r="AE16" t="s">
        <v>217</v>
      </c>
      <c r="AF16" t="s">
        <v>88</v>
      </c>
      <c r="AG16" t="s">
        <v>75</v>
      </c>
      <c r="AH16" t="s">
        <v>19</v>
      </c>
    </row>
    <row r="17" customHeight="1" spans="1:32">
      <c r="A17" s="10" t="s">
        <v>218</v>
      </c>
      <c r="B17" s="10"/>
      <c r="C17" s="10" t="s">
        <v>219</v>
      </c>
      <c r="D17" s="10"/>
      <c r="E17" s="10"/>
      <c r="F17" s="10"/>
      <c r="G17" s="10" t="s">
        <v>219</v>
      </c>
      <c r="H17" s="10" t="s">
        <v>219</v>
      </c>
      <c r="I17" s="10" t="s">
        <v>219</v>
      </c>
      <c r="J17" s="10" t="s">
        <v>219</v>
      </c>
      <c r="K17" s="10" t="s">
        <v>219</v>
      </c>
      <c r="L17" s="10" t="s">
        <v>219</v>
      </c>
      <c r="M17" s="10" t="s">
        <v>219</v>
      </c>
      <c r="N17" s="10" t="s">
        <v>219</v>
      </c>
      <c r="O17" s="10" t="s">
        <v>219</v>
      </c>
      <c r="P17" s="10" t="s">
        <v>219</v>
      </c>
      <c r="Q17" s="10"/>
      <c r="R17" s="13" t="s">
        <v>20</v>
      </c>
      <c r="S17" s="13" t="s">
        <v>21</v>
      </c>
      <c r="T17" s="10" t="s">
        <v>219</v>
      </c>
      <c r="U17" s="13"/>
      <c r="V17" s="13" t="s">
        <v>220</v>
      </c>
      <c r="W17" s="13" t="s">
        <v>22</v>
      </c>
      <c r="X17" s="13"/>
      <c r="Y17" s="13"/>
      <c r="Z17" s="13"/>
      <c r="AA17" s="10"/>
      <c r="AB17" s="13"/>
      <c r="AC17" s="10"/>
      <c r="AD17" s="10" t="s">
        <v>219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221</v>
      </c>
      <c r="B1" s="4" t="s">
        <v>222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223</v>
      </c>
      <c r="H1" s="4" t="s">
        <v>224</v>
      </c>
      <c r="I1" s="4" t="s">
        <v>13</v>
      </c>
      <c r="J1" s="4" t="s">
        <v>17</v>
      </c>
      <c r="K1" s="4" t="s">
        <v>18</v>
      </c>
      <c r="L1" s="11" t="s">
        <v>225</v>
      </c>
      <c r="M1" s="4" t="s">
        <v>226</v>
      </c>
      <c r="N1" s="4" t="s">
        <v>227</v>
      </c>
    </row>
    <row r="2" ht="14.25" customHeight="1" spans="1:256">
      <c r="A2" s="6" t="s">
        <v>228</v>
      </c>
      <c r="B2" s="7" t="s">
        <v>110</v>
      </c>
      <c r="C2" s="7" t="s">
        <v>229</v>
      </c>
      <c r="D2" s="7" t="s">
        <v>2</v>
      </c>
      <c r="E2" s="7" t="s">
        <v>76</v>
      </c>
      <c r="F2" s="7" t="s">
        <v>75</v>
      </c>
      <c r="G2" s="7" t="s">
        <v>165</v>
      </c>
      <c r="H2" s="7" t="s">
        <v>230</v>
      </c>
      <c r="I2" s="12" t="s">
        <v>231</v>
      </c>
      <c r="J2" s="12" t="s">
        <v>19</v>
      </c>
      <c r="K2" s="12" t="s">
        <v>231</v>
      </c>
      <c r="L2" s="7" t="s">
        <v>232</v>
      </c>
      <c r="M2" s="7" t="s">
        <v>233</v>
      </c>
      <c r="N2" s="7" t="s">
        <v>234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235</v>
      </c>
      <c r="B3" s="7" t="s">
        <v>236</v>
      </c>
      <c r="C3" s="7" t="s">
        <v>229</v>
      </c>
      <c r="D3" s="7" t="s">
        <v>2</v>
      </c>
      <c r="E3" s="7" t="s">
        <v>76</v>
      </c>
      <c r="F3" s="7" t="s">
        <v>75</v>
      </c>
      <c r="G3" s="7" t="s">
        <v>237</v>
      </c>
      <c r="H3" s="7" t="s">
        <v>230</v>
      </c>
      <c r="I3" s="12" t="s">
        <v>238</v>
      </c>
      <c r="J3" s="12" t="s">
        <v>19</v>
      </c>
      <c r="K3" s="12" t="s">
        <v>238</v>
      </c>
      <c r="L3" s="7" t="s">
        <v>232</v>
      </c>
      <c r="M3" s="7" t="s">
        <v>239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218</v>
      </c>
      <c r="B4" s="10" t="s">
        <v>219</v>
      </c>
      <c r="C4" s="10" t="s">
        <v>219</v>
      </c>
      <c r="D4" s="10" t="s">
        <v>219</v>
      </c>
      <c r="E4" s="10"/>
      <c r="F4" s="10"/>
      <c r="G4" s="10" t="s">
        <v>219</v>
      </c>
      <c r="H4" s="10" t="s">
        <v>219</v>
      </c>
      <c r="I4" s="13" t="s">
        <v>23</v>
      </c>
      <c r="J4" s="13"/>
      <c r="K4" s="13"/>
      <c r="L4" s="10"/>
      <c r="M4" s="10" t="s">
        <v>219</v>
      </c>
      <c r="N4" t="s">
        <v>219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240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O22" sqref="O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241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1932</v>
      </c>
      <c r="E2" t="str">
        <f>VLOOKUP(A2,HOP!A:L,12,0)</f>
        <v>1932.00</v>
      </c>
      <c r="F2" t="str">
        <f>VLOOKUP(A2,HOP!A:C,3,0)</f>
        <v>2003325</v>
      </c>
      <c r="G2">
        <f>D2-E2</f>
        <v>0</v>
      </c>
      <c r="H2" t="str">
        <f>$H$1&amp;F2</f>
        <v>，2003325</v>
      </c>
      <c r="I2" t="str">
        <f>VLOOKUP(A2,HOP!A:T,20,0)</f>
        <v>直连</v>
      </c>
    </row>
    <row r="3" ht="14.25" customHeight="1" spans="1:9">
      <c r="A3" s="6" t="s">
        <v>89</v>
      </c>
      <c r="B3" s="7" t="s">
        <v>94</v>
      </c>
      <c r="C3" s="7" t="s">
        <v>83</v>
      </c>
      <c r="D3" s="3">
        <v>284</v>
      </c>
      <c r="E3" t="str">
        <f>VLOOKUP(A3,HOP!A:L,12,0)</f>
        <v>284.00</v>
      </c>
      <c r="F3" t="str">
        <f>VLOOKUP(A3,HOP!A:C,3,0)</f>
        <v>2047782</v>
      </c>
      <c r="G3">
        <f t="shared" ref="G3:G18" si="0">D3-E3</f>
        <v>0</v>
      </c>
      <c r="H3" t="str">
        <f t="shared" ref="H3:H18" si="1">$H$1&amp;F3</f>
        <v>，2047782</v>
      </c>
      <c r="I3" t="str">
        <f>VLOOKUP(A3,HOP!A:T,20,0)</f>
        <v>直连</v>
      </c>
    </row>
    <row r="4" ht="14.25" customHeight="1" spans="1:9">
      <c r="A4" s="6" t="s">
        <v>99</v>
      </c>
      <c r="B4" s="7" t="s">
        <v>83</v>
      </c>
      <c r="C4" s="7" t="s">
        <v>105</v>
      </c>
      <c r="D4" s="3">
        <v>1118</v>
      </c>
      <c r="E4" t="str">
        <f>VLOOKUP(A4,HOP!A:L,12,0)</f>
        <v>1118.00</v>
      </c>
      <c r="F4" t="str">
        <f>VLOOKUP(A4,HOP!A:C,3,0)</f>
        <v>2049075</v>
      </c>
      <c r="G4">
        <f t="shared" si="0"/>
        <v>0</v>
      </c>
      <c r="H4" t="str">
        <f t="shared" si="1"/>
        <v>，2049075</v>
      </c>
      <c r="I4" t="str">
        <f>VLOOKUP(A4,HOP!A:T,20,0)</f>
        <v>直连</v>
      </c>
    </row>
    <row r="5" ht="14.25" customHeight="1" spans="1:10">
      <c r="A5" s="43" t="s">
        <v>110</v>
      </c>
      <c r="B5" s="7" t="s">
        <v>83</v>
      </c>
      <c r="C5" s="7" t="s">
        <v>105</v>
      </c>
      <c r="D5" s="3">
        <v>-150</v>
      </c>
      <c r="E5" t="str">
        <f>VLOOKUP(A5,HOP!A:L,12,0)</f>
        <v>1834.00</v>
      </c>
      <c r="F5" t="str">
        <f>VLOOKUP(A5,HOP!A:C,3,0)</f>
        <v>2043431</v>
      </c>
      <c r="G5">
        <f t="shared" si="0"/>
        <v>-1984</v>
      </c>
      <c r="H5" t="str">
        <f t="shared" si="1"/>
        <v>，2043431</v>
      </c>
      <c r="I5" t="str">
        <f>VLOOKUP(A5,HOP!A:T,20,0)</f>
        <v>直连</v>
      </c>
      <c r="J5" s="5" t="s">
        <v>242</v>
      </c>
    </row>
    <row r="6" ht="14.25" customHeight="1" spans="1:9">
      <c r="A6" s="6" t="s">
        <v>120</v>
      </c>
      <c r="B6" s="7" t="s">
        <v>105</v>
      </c>
      <c r="C6" s="7" t="s">
        <v>125</v>
      </c>
      <c r="D6" s="3">
        <v>1716</v>
      </c>
      <c r="E6" t="str">
        <f>VLOOKUP(A6,HOP!A:L,12,0)</f>
        <v>1716.00</v>
      </c>
      <c r="F6" t="str">
        <f>VLOOKUP(A6,HOP!A:C,3,0)</f>
        <v>2051602</v>
      </c>
      <c r="G6">
        <f t="shared" si="0"/>
        <v>0</v>
      </c>
      <c r="H6" t="str">
        <f t="shared" si="1"/>
        <v>，2051602</v>
      </c>
      <c r="I6" t="str">
        <f>VLOOKUP(A6,HOP!A:T,20,0)</f>
        <v>直采</v>
      </c>
    </row>
    <row r="7" ht="14.25" customHeight="1" spans="1:10">
      <c r="A7" s="43" t="s">
        <v>130</v>
      </c>
      <c r="B7" s="7" t="s">
        <v>135</v>
      </c>
      <c r="C7" s="7" t="s">
        <v>136</v>
      </c>
      <c r="D7" s="3">
        <v>822.52</v>
      </c>
      <c r="E7" t="str">
        <f>VLOOKUP(A7,HOP!A:L,12,0)</f>
        <v>860.00</v>
      </c>
      <c r="F7" t="str">
        <f>VLOOKUP(A7,HOP!A:C,3,0)</f>
        <v>2043833</v>
      </c>
      <c r="G7">
        <f t="shared" si="0"/>
        <v>-37.48</v>
      </c>
      <c r="H7" t="str">
        <f t="shared" si="1"/>
        <v>，2043833</v>
      </c>
      <c r="I7" t="str">
        <f>VLOOKUP(A7,HOP!A:T,20,0)</f>
        <v>直连</v>
      </c>
      <c r="J7" s="5" t="s">
        <v>243</v>
      </c>
    </row>
    <row r="8" ht="14.25" customHeight="1" spans="1:9">
      <c r="A8" s="6" t="s">
        <v>144</v>
      </c>
      <c r="B8" s="7" t="s">
        <v>105</v>
      </c>
      <c r="C8" s="7" t="s">
        <v>125</v>
      </c>
      <c r="D8" s="3">
        <v>388</v>
      </c>
      <c r="E8" t="str">
        <f>VLOOKUP(A8,HOP!A:L,12,0)</f>
        <v>388.00</v>
      </c>
      <c r="F8" t="str">
        <f>VLOOKUP(A8,HOP!A:C,3,0)</f>
        <v>2052649</v>
      </c>
      <c r="G8">
        <f t="shared" si="0"/>
        <v>0</v>
      </c>
      <c r="H8" t="str">
        <f t="shared" si="1"/>
        <v>，2052649</v>
      </c>
      <c r="I8" t="str">
        <f>VLOOKUP(A8,HOP!A:T,20,0)</f>
        <v>直连</v>
      </c>
    </row>
    <row r="9" ht="14.25" customHeight="1" spans="1:9">
      <c r="A9" s="6" t="s">
        <v>153</v>
      </c>
      <c r="B9" s="7" t="s">
        <v>104</v>
      </c>
      <c r="C9" s="7" t="s">
        <v>135</v>
      </c>
      <c r="D9" s="3">
        <v>1705</v>
      </c>
      <c r="E9" t="str">
        <f>VLOOKUP(A9,HOP!A:L,12,0)</f>
        <v>1705.00</v>
      </c>
      <c r="F9" t="str">
        <f>VLOOKUP(A9,HOP!A:C,3,0)</f>
        <v>2044562</v>
      </c>
      <c r="G9">
        <f t="shared" si="0"/>
        <v>0</v>
      </c>
      <c r="H9" t="str">
        <f t="shared" si="1"/>
        <v>，2044562</v>
      </c>
      <c r="I9" t="str">
        <f>VLOOKUP(A9,HOP!A:T,20,0)</f>
        <v>直连</v>
      </c>
    </row>
    <row r="10" ht="14.25" customHeight="1" spans="1:9">
      <c r="A10" s="6" t="s">
        <v>160</v>
      </c>
      <c r="B10" s="7" t="s">
        <v>165</v>
      </c>
      <c r="C10" s="7" t="s">
        <v>135</v>
      </c>
      <c r="D10" s="3">
        <v>491</v>
      </c>
      <c r="E10" t="str">
        <f>VLOOKUP(A10,HOP!A:L,12,0)</f>
        <v>491.00</v>
      </c>
      <c r="F10" t="str">
        <f>VLOOKUP(A10,HOP!A:C,3,0)</f>
        <v>2055307</v>
      </c>
      <c r="G10">
        <f t="shared" si="0"/>
        <v>0</v>
      </c>
      <c r="H10" t="str">
        <f t="shared" si="1"/>
        <v>，2055307</v>
      </c>
      <c r="I10" t="str">
        <f>VLOOKUP(A10,HOP!A:T,20,0)</f>
        <v>直采</v>
      </c>
    </row>
    <row r="11" ht="14.25" customHeight="1" spans="1:9">
      <c r="A11" s="6" t="s">
        <v>170</v>
      </c>
      <c r="B11" s="7" t="s">
        <v>165</v>
      </c>
      <c r="C11" s="7" t="s">
        <v>135</v>
      </c>
      <c r="D11" s="3">
        <v>285</v>
      </c>
      <c r="E11" t="str">
        <f>VLOOKUP(A11,HOP!A:L,12,0)</f>
        <v>285.00</v>
      </c>
      <c r="F11" t="str">
        <f>VLOOKUP(A11,HOP!A:C,3,0)</f>
        <v>2054698</v>
      </c>
      <c r="G11">
        <f t="shared" si="0"/>
        <v>0</v>
      </c>
      <c r="H11" t="str">
        <f t="shared" si="1"/>
        <v>，2054698</v>
      </c>
      <c r="I11" t="str">
        <f>VLOOKUP(A11,HOP!A:T,20,0)</f>
        <v>直连</v>
      </c>
    </row>
    <row r="12" ht="14.25" customHeight="1" spans="1:9">
      <c r="A12" s="6" t="s">
        <v>176</v>
      </c>
      <c r="B12" s="7" t="s">
        <v>83</v>
      </c>
      <c r="C12" s="7" t="s">
        <v>179</v>
      </c>
      <c r="D12" s="3">
        <v>1540</v>
      </c>
      <c r="E12" t="str">
        <f>VLOOKUP(A12,HOP!A:L,12,0)</f>
        <v>1540.00</v>
      </c>
      <c r="F12" t="str">
        <f>VLOOKUP(A12,HOP!A:C,3,0)</f>
        <v>2014434</v>
      </c>
      <c r="G12">
        <f t="shared" si="0"/>
        <v>0</v>
      </c>
      <c r="H12" t="str">
        <f t="shared" si="1"/>
        <v>，2014434</v>
      </c>
      <c r="I12" t="str">
        <f>VLOOKUP(A12,HOP!A:T,20,0)</f>
        <v>直连</v>
      </c>
    </row>
    <row r="13" ht="14.25" customHeight="1" spans="1:9">
      <c r="A13" s="6" t="s">
        <v>183</v>
      </c>
      <c r="B13" s="7" t="s">
        <v>135</v>
      </c>
      <c r="C13" s="7" t="s">
        <v>179</v>
      </c>
      <c r="D13" s="3">
        <v>434</v>
      </c>
      <c r="E13" t="str">
        <f>VLOOKUP(A13,HOP!A:L,12,0)</f>
        <v>434.00</v>
      </c>
      <c r="F13" t="str">
        <f>VLOOKUP(A13,HOP!A:C,3,0)</f>
        <v>2057421</v>
      </c>
      <c r="G13">
        <f t="shared" si="0"/>
        <v>0</v>
      </c>
      <c r="H13" t="str">
        <f t="shared" si="1"/>
        <v>，2057421</v>
      </c>
      <c r="I13" t="str">
        <f>VLOOKUP(A13,HOP!A:T,20,0)</f>
        <v>直连</v>
      </c>
    </row>
    <row r="14" ht="14.25" customHeight="1" spans="1:9">
      <c r="A14" s="6" t="s">
        <v>192</v>
      </c>
      <c r="B14" s="7" t="s">
        <v>125</v>
      </c>
      <c r="C14" s="7" t="s">
        <v>179</v>
      </c>
      <c r="D14" s="3">
        <v>3005</v>
      </c>
      <c r="E14" t="str">
        <f>VLOOKUP(A14,HOP!A:L,12,0)</f>
        <v>3005.00</v>
      </c>
      <c r="F14" t="str">
        <f>VLOOKUP(A14,HOP!A:C,3,0)</f>
        <v>2050914</v>
      </c>
      <c r="G14">
        <f t="shared" si="0"/>
        <v>0</v>
      </c>
      <c r="H14" t="str">
        <f t="shared" si="1"/>
        <v>，2050914</v>
      </c>
      <c r="I14" t="str">
        <f>VLOOKUP(A14,HOP!A:T,20,0)</f>
        <v>直连</v>
      </c>
    </row>
    <row r="15" ht="14.25" customHeight="1" spans="1:9">
      <c r="A15" s="6" t="s">
        <v>201</v>
      </c>
      <c r="B15" s="7" t="s">
        <v>179</v>
      </c>
      <c r="C15" s="7" t="s">
        <v>136</v>
      </c>
      <c r="D15" s="3">
        <v>214</v>
      </c>
      <c r="E15" t="str">
        <f>VLOOKUP(A15,HOP!A:L,12,0)</f>
        <v>214.00</v>
      </c>
      <c r="F15" t="str">
        <f>VLOOKUP(A15,HOP!A:C,3,0)</f>
        <v>2044382</v>
      </c>
      <c r="G15">
        <f t="shared" si="0"/>
        <v>0</v>
      </c>
      <c r="H15" t="str">
        <f t="shared" si="1"/>
        <v>，2044382</v>
      </c>
      <c r="I15" t="str">
        <f>VLOOKUP(A15,HOP!A:T,20,0)</f>
        <v>直连</v>
      </c>
    </row>
    <row r="16" ht="14.25" hidden="1" customHeight="1" spans="1:10">
      <c r="A16" s="43" t="s">
        <v>210</v>
      </c>
      <c r="B16" s="7" t="s">
        <v>136</v>
      </c>
      <c r="C16" s="7" t="s">
        <v>214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VLOOKUP(A16,HOP!A:T,20,0)</f>
        <v>#N/A</v>
      </c>
      <c r="J16" s="5" t="s">
        <v>244</v>
      </c>
    </row>
    <row r="17" spans="1:10">
      <c r="A17" s="44" t="s">
        <v>236</v>
      </c>
      <c r="D17" s="8">
        <v>1114</v>
      </c>
      <c r="E17" t="e">
        <f>VLOOKUP(A17,HOP!A:L,12,0)</f>
        <v>#N/A</v>
      </c>
      <c r="F17">
        <v>2005820</v>
      </c>
      <c r="G17" t="e">
        <f>D17-E17</f>
        <v>#N/A</v>
      </c>
      <c r="H17" t="str">
        <f>$H$1&amp;F17</f>
        <v>，2005820</v>
      </c>
      <c r="I17" t="e">
        <f>VLOOKUP(A17,HOP!A:T,20,0)</f>
        <v>#N/A</v>
      </c>
      <c r="J17" s="5" t="s">
        <v>245</v>
      </c>
    </row>
    <row r="19" spans="4:4">
      <c r="D19" s="3">
        <f>SUM(D2:D18)</f>
        <v>14898.52</v>
      </c>
    </row>
    <row r="22" ht="14.25" spans="4:4">
      <c r="D22" s="9"/>
    </row>
    <row r="23" spans="1:1">
      <c r="A23" t="s">
        <v>246</v>
      </c>
    </row>
    <row r="24" spans="1:1">
      <c r="A24" t="s">
        <v>247</v>
      </c>
    </row>
    <row r="25" spans="1:1">
      <c r="A25" s="5" t="s">
        <v>248</v>
      </c>
    </row>
  </sheetData>
  <autoFilter ref="A1:AF17">
    <filterColumn colId="3">
      <filters>
        <filter val="-150.00"/>
        <filter val="214.00"/>
        <filter val="284.00"/>
        <filter val="285.00"/>
        <filter val="388.00"/>
        <filter val="434.00"/>
        <filter val="491.00"/>
        <filter val="3,005.00"/>
        <filter val="1,114.00"/>
        <filter val="1,118.00"/>
        <filter val="1,540.00"/>
        <filter val="1,705.00"/>
        <filter val="1,716.00"/>
        <filter val="1,932.00"/>
        <filter val="822.5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C27" sqref="C27"/>
    </sheetView>
  </sheetViews>
  <sheetFormatPr defaultColWidth="9.14285714285714" defaultRowHeight="12.75"/>
  <cols>
    <col min="1" max="1" width="14.5714285714286" style="1" customWidth="1"/>
    <col min="2" max="16383" width="9.14285714285714" style="1"/>
  </cols>
  <sheetData>
    <row r="1" s="1" customFormat="1" spans="1:20">
      <c r="A1" s="2" t="s">
        <v>249</v>
      </c>
      <c r="B1" s="2" t="s">
        <v>250</v>
      </c>
      <c r="C1" s="2" t="s">
        <v>251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252</v>
      </c>
      <c r="I1" s="2" t="s">
        <v>253</v>
      </c>
      <c r="J1" s="2" t="s">
        <v>254</v>
      </c>
      <c r="K1" s="2" t="s">
        <v>255</v>
      </c>
      <c r="L1" s="2" t="s">
        <v>256</v>
      </c>
      <c r="M1" s="2" t="s">
        <v>257</v>
      </c>
      <c r="N1" s="2" t="s">
        <v>258</v>
      </c>
      <c r="O1" s="2" t="s">
        <v>259</v>
      </c>
      <c r="P1" s="2" t="s">
        <v>260</v>
      </c>
      <c r="Q1" s="2" t="s">
        <v>261</v>
      </c>
      <c r="R1" s="2" t="s">
        <v>262</v>
      </c>
      <c r="S1" s="2" t="s">
        <v>263</v>
      </c>
      <c r="T1" s="2" t="s">
        <v>264</v>
      </c>
    </row>
    <row r="2" s="1" customFormat="1" spans="1:20">
      <c r="A2" s="1" t="s">
        <v>72</v>
      </c>
      <c r="B2" s="1" t="s">
        <v>81</v>
      </c>
      <c r="C2" s="1" t="s">
        <v>73</v>
      </c>
      <c r="D2" s="1" t="s">
        <v>265</v>
      </c>
      <c r="E2" s="1" t="s">
        <v>266</v>
      </c>
      <c r="F2" s="1" t="s">
        <v>82</v>
      </c>
      <c r="G2" s="1" t="s">
        <v>83</v>
      </c>
      <c r="H2" s="1" t="s">
        <v>267</v>
      </c>
      <c r="I2" s="1" t="s">
        <v>268</v>
      </c>
      <c r="J2" s="1" t="s">
        <v>269</v>
      </c>
      <c r="K2" s="1" t="s">
        <v>268</v>
      </c>
      <c r="L2" s="1" t="s">
        <v>268</v>
      </c>
      <c r="M2" s="1" t="s">
        <v>270</v>
      </c>
      <c r="N2" s="1" t="s">
        <v>270</v>
      </c>
      <c r="O2" s="1" t="s">
        <v>271</v>
      </c>
      <c r="P2" s="1" t="s">
        <v>272</v>
      </c>
      <c r="Q2" s="1" t="s">
        <v>273</v>
      </c>
      <c r="R2" s="1" t="s">
        <v>75</v>
      </c>
      <c r="S2" s="1" t="s">
        <v>274</v>
      </c>
      <c r="T2" s="1" t="s">
        <v>275</v>
      </c>
    </row>
    <row r="3" s="1" customFormat="1" spans="1:20">
      <c r="A3" s="1" t="s">
        <v>176</v>
      </c>
      <c r="B3" s="1" t="s">
        <v>178</v>
      </c>
      <c r="C3" s="1" t="s">
        <v>177</v>
      </c>
      <c r="D3" s="1" t="s">
        <v>265</v>
      </c>
      <c r="E3" s="1" t="s">
        <v>266</v>
      </c>
      <c r="F3" s="1" t="s">
        <v>83</v>
      </c>
      <c r="G3" s="1" t="s">
        <v>179</v>
      </c>
      <c r="H3" s="1" t="s">
        <v>267</v>
      </c>
      <c r="I3" s="1" t="s">
        <v>276</v>
      </c>
      <c r="J3" s="1" t="s">
        <v>269</v>
      </c>
      <c r="K3" s="1" t="s">
        <v>276</v>
      </c>
      <c r="L3" s="1" t="s">
        <v>276</v>
      </c>
      <c r="M3" s="1" t="s">
        <v>270</v>
      </c>
      <c r="N3" s="1" t="s">
        <v>270</v>
      </c>
      <c r="O3" s="1" t="s">
        <v>271</v>
      </c>
      <c r="P3" s="1" t="s">
        <v>272</v>
      </c>
      <c r="Q3" s="1" t="s">
        <v>277</v>
      </c>
      <c r="R3" s="1" t="s">
        <v>75</v>
      </c>
      <c r="S3" s="1" t="s">
        <v>274</v>
      </c>
      <c r="T3" s="1" t="s">
        <v>275</v>
      </c>
    </row>
    <row r="4" s="1" customFormat="1" spans="1:20">
      <c r="A4" s="1" t="s">
        <v>110</v>
      </c>
      <c r="B4" s="1" t="s">
        <v>115</v>
      </c>
      <c r="C4" s="1" t="s">
        <v>111</v>
      </c>
      <c r="D4" s="1" t="s">
        <v>113</v>
      </c>
      <c r="E4" s="1" t="s">
        <v>278</v>
      </c>
      <c r="F4" s="1" t="s">
        <v>83</v>
      </c>
      <c r="G4" s="1" t="s">
        <v>105</v>
      </c>
      <c r="H4" s="1" t="s">
        <v>267</v>
      </c>
      <c r="I4" s="1" t="s">
        <v>279</v>
      </c>
      <c r="J4" s="1" t="s">
        <v>269</v>
      </c>
      <c r="K4" s="1" t="s">
        <v>279</v>
      </c>
      <c r="L4" s="1" t="s">
        <v>279</v>
      </c>
      <c r="M4" s="1" t="s">
        <v>270</v>
      </c>
      <c r="N4" s="1" t="s">
        <v>270</v>
      </c>
      <c r="O4" s="1" t="s">
        <v>271</v>
      </c>
      <c r="P4" s="1" t="s">
        <v>272</v>
      </c>
      <c r="Q4" s="1" t="s">
        <v>280</v>
      </c>
      <c r="R4" s="1" t="s">
        <v>75</v>
      </c>
      <c r="S4" s="1" t="s">
        <v>274</v>
      </c>
      <c r="T4" s="1" t="s">
        <v>275</v>
      </c>
    </row>
    <row r="5" s="1" customFormat="1" spans="1:20">
      <c r="A5" s="1" t="s">
        <v>130</v>
      </c>
      <c r="B5" s="1" t="s">
        <v>115</v>
      </c>
      <c r="C5" s="1" t="s">
        <v>131</v>
      </c>
      <c r="D5" s="1" t="s">
        <v>133</v>
      </c>
      <c r="E5" s="1" t="s">
        <v>281</v>
      </c>
      <c r="F5" s="1" t="s">
        <v>135</v>
      </c>
      <c r="G5" s="1" t="s">
        <v>136</v>
      </c>
      <c r="H5" s="1" t="s">
        <v>267</v>
      </c>
      <c r="I5" s="1" t="s">
        <v>282</v>
      </c>
      <c r="J5" s="1" t="s">
        <v>269</v>
      </c>
      <c r="K5" s="1" t="s">
        <v>282</v>
      </c>
      <c r="L5" s="1" t="s">
        <v>283</v>
      </c>
      <c r="M5" s="1" t="s">
        <v>284</v>
      </c>
      <c r="N5" s="1" t="s">
        <v>284</v>
      </c>
      <c r="O5" s="1" t="s">
        <v>271</v>
      </c>
      <c r="P5" s="1" t="s">
        <v>272</v>
      </c>
      <c r="Q5" s="1" t="s">
        <v>285</v>
      </c>
      <c r="R5" s="1" t="s">
        <v>75</v>
      </c>
      <c r="S5" s="1" t="s">
        <v>274</v>
      </c>
      <c r="T5" s="1" t="s">
        <v>275</v>
      </c>
    </row>
    <row r="6" s="1" customFormat="1" spans="1:20">
      <c r="A6" s="1" t="s">
        <v>201</v>
      </c>
      <c r="B6" s="1" t="s">
        <v>115</v>
      </c>
      <c r="C6" s="1" t="s">
        <v>202</v>
      </c>
      <c r="D6" s="1" t="s">
        <v>286</v>
      </c>
      <c r="E6" s="1" t="s">
        <v>287</v>
      </c>
      <c r="F6" s="1" t="s">
        <v>179</v>
      </c>
      <c r="G6" s="1" t="s">
        <v>136</v>
      </c>
      <c r="H6" s="1" t="s">
        <v>267</v>
      </c>
      <c r="I6" s="1" t="s">
        <v>288</v>
      </c>
      <c r="J6" s="1" t="s">
        <v>269</v>
      </c>
      <c r="K6" s="1" t="s">
        <v>288</v>
      </c>
      <c r="L6" s="1" t="s">
        <v>288</v>
      </c>
      <c r="M6" s="1" t="s">
        <v>270</v>
      </c>
      <c r="N6" s="1" t="s">
        <v>270</v>
      </c>
      <c r="O6" s="1" t="s">
        <v>271</v>
      </c>
      <c r="P6" s="1" t="s">
        <v>272</v>
      </c>
      <c r="Q6" s="1" t="s">
        <v>289</v>
      </c>
      <c r="R6" s="1" t="s">
        <v>75</v>
      </c>
      <c r="S6" s="1" t="s">
        <v>274</v>
      </c>
      <c r="T6" s="1" t="s">
        <v>275</v>
      </c>
    </row>
    <row r="7" s="1" customFormat="1" spans="1:20">
      <c r="A7" s="1" t="s">
        <v>153</v>
      </c>
      <c r="B7" s="1" t="s">
        <v>156</v>
      </c>
      <c r="C7" s="1" t="s">
        <v>154</v>
      </c>
      <c r="D7" s="1" t="s">
        <v>265</v>
      </c>
      <c r="E7" s="1" t="s">
        <v>290</v>
      </c>
      <c r="F7" s="1" t="s">
        <v>104</v>
      </c>
      <c r="G7" s="1" t="s">
        <v>135</v>
      </c>
      <c r="H7" s="1" t="s">
        <v>267</v>
      </c>
      <c r="I7" s="1" t="s">
        <v>291</v>
      </c>
      <c r="J7" s="1" t="s">
        <v>269</v>
      </c>
      <c r="K7" s="1" t="s">
        <v>291</v>
      </c>
      <c r="L7" s="1" t="s">
        <v>291</v>
      </c>
      <c r="M7" s="1" t="s">
        <v>270</v>
      </c>
      <c r="N7" s="1" t="s">
        <v>270</v>
      </c>
      <c r="O7" s="1" t="s">
        <v>271</v>
      </c>
      <c r="P7" s="1" t="s">
        <v>272</v>
      </c>
      <c r="Q7" s="1" t="s">
        <v>292</v>
      </c>
      <c r="R7" s="1" t="s">
        <v>75</v>
      </c>
      <c r="S7" s="1" t="s">
        <v>274</v>
      </c>
      <c r="T7" s="1" t="s">
        <v>275</v>
      </c>
    </row>
    <row r="8" s="1" customFormat="1" spans="1:20">
      <c r="A8" s="1" t="s">
        <v>89</v>
      </c>
      <c r="B8" s="1" t="s">
        <v>94</v>
      </c>
      <c r="C8" s="1" t="s">
        <v>90</v>
      </c>
      <c r="D8" s="1" t="s">
        <v>293</v>
      </c>
      <c r="E8" s="1" t="s">
        <v>294</v>
      </c>
      <c r="F8" s="1" t="s">
        <v>94</v>
      </c>
      <c r="G8" s="1" t="s">
        <v>83</v>
      </c>
      <c r="H8" s="1" t="s">
        <v>267</v>
      </c>
      <c r="I8" s="1" t="s">
        <v>295</v>
      </c>
      <c r="J8" s="1" t="s">
        <v>269</v>
      </c>
      <c r="K8" s="1" t="s">
        <v>295</v>
      </c>
      <c r="L8" s="1" t="s">
        <v>295</v>
      </c>
      <c r="M8" s="1" t="s">
        <v>270</v>
      </c>
      <c r="N8" s="1" t="s">
        <v>270</v>
      </c>
      <c r="O8" s="1" t="s">
        <v>271</v>
      </c>
      <c r="P8" s="1" t="s">
        <v>272</v>
      </c>
      <c r="Q8" s="1" t="s">
        <v>296</v>
      </c>
      <c r="R8" s="1" t="s">
        <v>75</v>
      </c>
      <c r="S8" s="1" t="s">
        <v>274</v>
      </c>
      <c r="T8" s="1" t="s">
        <v>275</v>
      </c>
    </row>
    <row r="9" s="1" customFormat="1" spans="1:20">
      <c r="A9" s="1" t="s">
        <v>99</v>
      </c>
      <c r="B9" s="1" t="s">
        <v>104</v>
      </c>
      <c r="C9" s="1" t="s">
        <v>100</v>
      </c>
      <c r="D9" s="1" t="s">
        <v>102</v>
      </c>
      <c r="E9" s="1" t="s">
        <v>297</v>
      </c>
      <c r="F9" s="1" t="s">
        <v>83</v>
      </c>
      <c r="G9" s="1" t="s">
        <v>105</v>
      </c>
      <c r="H9" s="1" t="s">
        <v>267</v>
      </c>
      <c r="I9" s="1" t="s">
        <v>298</v>
      </c>
      <c r="J9" s="1" t="s">
        <v>269</v>
      </c>
      <c r="K9" s="1" t="s">
        <v>298</v>
      </c>
      <c r="L9" s="1" t="s">
        <v>298</v>
      </c>
      <c r="M9" s="1" t="s">
        <v>270</v>
      </c>
      <c r="N9" s="1" t="s">
        <v>270</v>
      </c>
      <c r="O9" s="1" t="s">
        <v>271</v>
      </c>
      <c r="P9" s="1" t="s">
        <v>272</v>
      </c>
      <c r="Q9" s="1" t="s">
        <v>299</v>
      </c>
      <c r="R9" s="1" t="s">
        <v>75</v>
      </c>
      <c r="S9" s="1" t="s">
        <v>274</v>
      </c>
      <c r="T9" s="1" t="s">
        <v>275</v>
      </c>
    </row>
    <row r="10" s="1" customFormat="1" spans="1:20">
      <c r="A10" s="1" t="s">
        <v>192</v>
      </c>
      <c r="B10" s="1" t="s">
        <v>83</v>
      </c>
      <c r="C10" s="1" t="s">
        <v>193</v>
      </c>
      <c r="D10" s="1" t="s">
        <v>195</v>
      </c>
      <c r="E10" s="1" t="s">
        <v>300</v>
      </c>
      <c r="F10" s="1" t="s">
        <v>125</v>
      </c>
      <c r="G10" s="1" t="s">
        <v>179</v>
      </c>
      <c r="H10" s="1" t="s">
        <v>267</v>
      </c>
      <c r="I10" s="1" t="s">
        <v>301</v>
      </c>
      <c r="J10" s="1" t="s">
        <v>269</v>
      </c>
      <c r="K10" s="1" t="s">
        <v>301</v>
      </c>
      <c r="L10" s="1" t="s">
        <v>301</v>
      </c>
      <c r="M10" s="1" t="s">
        <v>270</v>
      </c>
      <c r="N10" s="1" t="s">
        <v>270</v>
      </c>
      <c r="O10" s="1" t="s">
        <v>271</v>
      </c>
      <c r="P10" s="1" t="s">
        <v>272</v>
      </c>
      <c r="Q10" s="1" t="s">
        <v>302</v>
      </c>
      <c r="R10" s="1" t="s">
        <v>75</v>
      </c>
      <c r="S10" s="1" t="s">
        <v>274</v>
      </c>
      <c r="T10" s="1" t="s">
        <v>275</v>
      </c>
    </row>
    <row r="11" s="1" customFormat="1" spans="1:20">
      <c r="A11" s="1" t="s">
        <v>120</v>
      </c>
      <c r="B11" s="1" t="s">
        <v>83</v>
      </c>
      <c r="C11" s="1" t="s">
        <v>121</v>
      </c>
      <c r="D11" s="1" t="s">
        <v>123</v>
      </c>
      <c r="E11" s="1" t="s">
        <v>303</v>
      </c>
      <c r="F11" s="1" t="s">
        <v>105</v>
      </c>
      <c r="G11" s="1" t="s">
        <v>125</v>
      </c>
      <c r="H11" s="1" t="s">
        <v>267</v>
      </c>
      <c r="I11" s="1" t="s">
        <v>304</v>
      </c>
      <c r="J11" s="1" t="s">
        <v>269</v>
      </c>
      <c r="K11" s="1" t="s">
        <v>304</v>
      </c>
      <c r="L11" s="1" t="s">
        <v>304</v>
      </c>
      <c r="M11" s="1" t="s">
        <v>270</v>
      </c>
      <c r="N11" s="1" t="s">
        <v>270</v>
      </c>
      <c r="O11" s="1" t="s">
        <v>271</v>
      </c>
      <c r="P11" s="1" t="s">
        <v>272</v>
      </c>
      <c r="Q11" s="1" t="s">
        <v>305</v>
      </c>
      <c r="R11" s="1" t="s">
        <v>75</v>
      </c>
      <c r="S11" s="1" t="s">
        <v>274</v>
      </c>
      <c r="T11" s="1" t="s">
        <v>306</v>
      </c>
    </row>
    <row r="12" s="1" customFormat="1" spans="1:20">
      <c r="A12" s="1" t="s">
        <v>144</v>
      </c>
      <c r="B12" s="1" t="s">
        <v>105</v>
      </c>
      <c r="C12" s="1" t="s">
        <v>145</v>
      </c>
      <c r="D12" s="1" t="s">
        <v>147</v>
      </c>
      <c r="E12" s="1" t="s">
        <v>307</v>
      </c>
      <c r="F12" s="1" t="s">
        <v>105</v>
      </c>
      <c r="G12" s="1" t="s">
        <v>125</v>
      </c>
      <c r="H12" s="1" t="s">
        <v>267</v>
      </c>
      <c r="I12" s="1" t="s">
        <v>308</v>
      </c>
      <c r="J12" s="1" t="s">
        <v>269</v>
      </c>
      <c r="K12" s="1" t="s">
        <v>308</v>
      </c>
      <c r="L12" s="1" t="s">
        <v>308</v>
      </c>
      <c r="M12" s="1" t="s">
        <v>270</v>
      </c>
      <c r="N12" s="1" t="s">
        <v>270</v>
      </c>
      <c r="O12" s="1" t="s">
        <v>271</v>
      </c>
      <c r="P12" s="1" t="s">
        <v>272</v>
      </c>
      <c r="Q12" s="1" t="s">
        <v>309</v>
      </c>
      <c r="R12" s="1" t="s">
        <v>75</v>
      </c>
      <c r="S12" s="1" t="s">
        <v>274</v>
      </c>
      <c r="T12" s="1" t="s">
        <v>275</v>
      </c>
    </row>
    <row r="13" s="1" customFormat="1" spans="1:20">
      <c r="A13" s="1" t="s">
        <v>170</v>
      </c>
      <c r="B13" s="1" t="s">
        <v>125</v>
      </c>
      <c r="C13" s="1" t="s">
        <v>171</v>
      </c>
      <c r="D13" s="1" t="s">
        <v>265</v>
      </c>
      <c r="E13" s="1" t="s">
        <v>310</v>
      </c>
      <c r="F13" s="1" t="s">
        <v>165</v>
      </c>
      <c r="G13" s="1" t="s">
        <v>135</v>
      </c>
      <c r="H13" s="1" t="s">
        <v>267</v>
      </c>
      <c r="I13" s="1" t="s">
        <v>311</v>
      </c>
      <c r="J13" s="1" t="s">
        <v>269</v>
      </c>
      <c r="K13" s="1" t="s">
        <v>311</v>
      </c>
      <c r="L13" s="1" t="s">
        <v>311</v>
      </c>
      <c r="M13" s="1" t="s">
        <v>270</v>
      </c>
      <c r="N13" s="1" t="s">
        <v>270</v>
      </c>
      <c r="O13" s="1" t="s">
        <v>271</v>
      </c>
      <c r="P13" s="1" t="s">
        <v>272</v>
      </c>
      <c r="Q13" s="1" t="s">
        <v>312</v>
      </c>
      <c r="R13" s="1" t="s">
        <v>75</v>
      </c>
      <c r="S13" s="1" t="s">
        <v>274</v>
      </c>
      <c r="T13" s="1" t="s">
        <v>275</v>
      </c>
    </row>
    <row r="14" s="1" customFormat="1" spans="1:20">
      <c r="A14" s="1" t="s">
        <v>160</v>
      </c>
      <c r="B14" s="1" t="s">
        <v>165</v>
      </c>
      <c r="C14" s="1" t="s">
        <v>161</v>
      </c>
      <c r="D14" s="1" t="s">
        <v>163</v>
      </c>
      <c r="E14" s="1" t="s">
        <v>313</v>
      </c>
      <c r="F14" s="1" t="s">
        <v>165</v>
      </c>
      <c r="G14" s="1" t="s">
        <v>135</v>
      </c>
      <c r="H14" s="1" t="s">
        <v>267</v>
      </c>
      <c r="I14" s="1" t="s">
        <v>314</v>
      </c>
      <c r="J14" s="1" t="s">
        <v>269</v>
      </c>
      <c r="K14" s="1" t="s">
        <v>314</v>
      </c>
      <c r="L14" s="1" t="s">
        <v>314</v>
      </c>
      <c r="M14" s="1" t="s">
        <v>270</v>
      </c>
      <c r="N14" s="1" t="s">
        <v>270</v>
      </c>
      <c r="O14" s="1" t="s">
        <v>271</v>
      </c>
      <c r="P14" s="1" t="s">
        <v>272</v>
      </c>
      <c r="Q14" s="1" t="s">
        <v>315</v>
      </c>
      <c r="R14" s="1" t="s">
        <v>75</v>
      </c>
      <c r="S14" s="1" t="s">
        <v>274</v>
      </c>
      <c r="T14" s="1" t="s">
        <v>306</v>
      </c>
    </row>
    <row r="15" s="1" customFormat="1" spans="1:20">
      <c r="A15" s="1" t="s">
        <v>183</v>
      </c>
      <c r="B15" s="1" t="s">
        <v>135</v>
      </c>
      <c r="C15" s="1" t="s">
        <v>184</v>
      </c>
      <c r="D15" s="1" t="s">
        <v>186</v>
      </c>
      <c r="E15" s="1" t="s">
        <v>316</v>
      </c>
      <c r="F15" s="1" t="s">
        <v>135</v>
      </c>
      <c r="G15" s="1" t="s">
        <v>179</v>
      </c>
      <c r="H15" s="1" t="s">
        <v>267</v>
      </c>
      <c r="I15" s="1" t="s">
        <v>317</v>
      </c>
      <c r="J15" s="1" t="s">
        <v>269</v>
      </c>
      <c r="K15" s="1" t="s">
        <v>317</v>
      </c>
      <c r="L15" s="1" t="s">
        <v>317</v>
      </c>
      <c r="M15" s="1" t="s">
        <v>270</v>
      </c>
      <c r="N15" s="1" t="s">
        <v>270</v>
      </c>
      <c r="O15" s="1" t="s">
        <v>271</v>
      </c>
      <c r="P15" s="1" t="s">
        <v>272</v>
      </c>
      <c r="Q15" s="1" t="s">
        <v>318</v>
      </c>
      <c r="R15" s="1" t="s">
        <v>75</v>
      </c>
      <c r="S15" s="1" t="s">
        <v>274</v>
      </c>
      <c r="T15" s="1" t="s">
        <v>275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2021-04-14T06:45:43Z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80663E9D0F484BBBB013588ADD496E34</vt:lpwstr>
  </property>
</Properties>
</file>