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<sst xmlns="http://schemas.openxmlformats.org/spreadsheetml/2006/main" count="246" uniqueCount="114">
  <si>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</si>
  <si>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</si>
  <si>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</si>
  <si>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</si>
  <si>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</si>
  <si>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</si>
  <si>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</si>
  <si>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</si>
  <si>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</si>
  <si>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</si>
  <si>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</si>
  <si>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</si>
  <si>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</si>
  <si>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</si>
  <si>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</si>
  <si>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</si>
  <si>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</si>
  <si>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</si>
  <si>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</si>
  <si>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</si>
  <si>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</si>
  <si>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</si>
  <si>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</si>
  <si>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</si>
  <si>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</si>
  <si>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</si>
  <si>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 盛捷服务公寓(Somerset Jeju Shinhwa World)(15303721)</t>
  </si>
  <si>
    <t>家庭地暖套房&lt;无早&gt;&lt;四人入住&gt;&lt;今日特价 &gt;</t>
  </si>
  <si>
    <t>CNY</t>
  </si>
  <si>
    <t>LEE/SANGWON</t>
  </si>
  <si>
    <t>CA2019210419CNY-W</t>
  </si>
  <si>
    <t>未提现</t>
  </si>
  <si>
    <t>携程开票</t>
  </si>
  <si>
    <t>[普吉岛]普吉自然酒店(The Nature Phuket)(25633383)</t>
  </si>
  <si>
    <t>豪华房(提前1天预订)&lt;特别促销&gt;&lt;双人入住&gt;&lt;无早&gt;</t>
  </si>
  <si>
    <t>LU/YIHONG</t>
  </si>
  <si>
    <t>取消</t>
  </si>
  <si>
    <t>[西归浦市]济州神话世界度假酒店-蓝鼎(Landing Jeju Shinhwa World Hotels&amp;Resorts)(15303678)</t>
  </si>
  <si>
    <t>高级特大床房&lt;双人入住&gt;&lt;无早&gt;&lt;今日特价 &gt;</t>
  </si>
  <si>
    <t>HEO/HANMIN,EUN/JONGHWI</t>
  </si>
  <si>
    <t>lee/daeho</t>
  </si>
  <si>
    <t>家庭地暖套房&lt;无早&gt;&lt;五人入住&gt;&lt;今日特价 &gt;</t>
  </si>
  <si>
    <t>na/sung-yun</t>
  </si>
  <si>
    <t>KIM/MIN SEOB</t>
  </si>
  <si>
    <t>[新加坡]新加坡丽思卡尔顿美年酒店 (Staycation Approved)(The Ritz-Carlton, Millenia Singapore (Staycation Approved))(21778169)</t>
  </si>
  <si>
    <t>海滨景豪华特大床房(连住7晚及以上)&lt;今日特价 &gt;&lt;双人入住&gt;&lt;中宾&gt;&lt;无早&gt;</t>
  </si>
  <si>
    <t>GUO/WANHUAI</t>
  </si>
  <si>
    <t>[芭堤雅]芭堤雅都喜天丽酒店(Dusit Thani Pattaya)(3360627)</t>
  </si>
  <si>
    <t>豪华特大床房&lt;双人入住&gt;&lt;双早&gt;</t>
  </si>
  <si>
    <t>PANG/WENHUA</t>
  </si>
  <si>
    <t>，</t>
  </si>
  <si>
    <t>A210419155916481</t>
  </si>
  <si>
    <t>CNY / HKD 当前参考汇率: 1.192051111</t>
  </si>
  <si>
    <t>总计： 19806 CNY/
23643.46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</si>
  <si>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</si>
  <si>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</si>
  <si>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</si>
  <si>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</si>
  <si>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</si>
  <si>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</si>
  <si>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</si>
  <si>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</si>
  <si>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</si>
  <si>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</si>
  <si>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</si>
  <si>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</si>
  <si>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</si>
  <si>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</si>
  <si>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</si>
  <si>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</si>
  <si>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</si>
  <si>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2021-04-06</t>
  </si>
  <si>
    <t>2052725</t>
  </si>
  <si>
    <t>新加坡丽思卡尔顿美年酒店</t>
  </si>
  <si>
    <t>GUO WANHUAI</t>
  </si>
  <si>
    <t>2021-04-07</t>
  </si>
  <si>
    <t>2021-04-14</t>
  </si>
  <si>
    <t>退房日周结</t>
  </si>
  <si>
    <t>13930.00</t>
  </si>
  <si>
    <t>RMB</t>
  </si>
  <si>
    <t>0</t>
  </si>
  <si>
    <t>0.00</t>
  </si>
  <si>
    <t>携程国际直连(DD)</t>
  </si>
  <si>
    <t>2021-04-06 18:38:10</t>
  </si>
  <si>
    <t>否</t>
  </si>
  <si>
    <t>汇智国际旅游发展有限公司</t>
  </si>
  <si>
    <t>直采</t>
  </si>
  <si>
    <t>2021-04-02</t>
  </si>
  <si>
    <t>2045651</t>
  </si>
  <si>
    <t>济州神话世界盛捷服务公寓</t>
  </si>
  <si>
    <t>na sung-yun</t>
  </si>
  <si>
    <t>2021-04-13</t>
  </si>
  <si>
    <t>2021-04-15</t>
  </si>
  <si>
    <t>2728.00</t>
  </si>
  <si>
    <t>2021-04-05 12:05:01</t>
  </si>
  <si>
    <t>2021-03-31</t>
  </si>
  <si>
    <t>2042570</t>
  </si>
  <si>
    <t>济州神话世界度假酒店-蓝鼎</t>
  </si>
  <si>
    <t>lee daeho</t>
  </si>
  <si>
    <t>2021-04-17</t>
  </si>
  <si>
    <t>1196.00</t>
  </si>
  <si>
    <t>2021-03-31 16:55:25</t>
  </si>
  <si>
    <t>2042521</t>
  </si>
  <si>
    <t>HEO HANMIN,EUN JONGHWI</t>
  </si>
  <si>
    <t>2021-04-11</t>
  </si>
  <si>
    <t>2021-04-12</t>
  </si>
  <si>
    <t>598.00</t>
  </si>
  <si>
    <t>2021-03-31 16:09:48</t>
  </si>
  <si>
    <t>2021-03-24</t>
  </si>
  <si>
    <t>2033040</t>
  </si>
  <si>
    <t>LEE SANGWON</t>
  </si>
  <si>
    <t>2021-04-16</t>
  </si>
  <si>
    <t>1354.00</t>
  </si>
  <si>
    <t>2021-03-24 18:39:22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</si>
</sst>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14688651304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44301</v>
      </c>
      <c r="G2" s="5">
        <v>44302</v>
      </c>
      <c r="H2" s="4">
        <v>1</v>
      </c>
      <c r="I2" s="4">
        <v>1</v>
      </c>
      <c r="J2" s="4">
        <v>1</v>
      </c>
      <c r="K2" s="4" t="s">
        <v>28</v>
      </c>
      <c r="L2" s="4">
        <v>1354</v>
      </c>
      <c r="M2" s="4">
        <v>1354</v>
      </c>
      <c r="N2" s="4" t="s">
        <v>29</v>
      </c>
      <c r="O2" s="4" t="s">
        <v>30</v>
      </c>
      <c r="P2" s="4" t="s">
        <v>31</v>
      </c>
      <c r="Q2" s="4">
        <v>0</v>
      </c>
      <c r="R2" s="6">
        <v>44279</v>
      </c>
      <c r="S2" s="5">
        <v>44305</v>
      </c>
      <c r="T2" s="4" t="s">
        <v>32</v>
      </c>
      <c r="U2" s="4">
        <v>1354</v>
      </c>
      <c r="V2" s="4">
        <v>0</v>
      </c>
      <c r="W2" s="4">
        <v>0</v>
      </c>
      <c r="X2" s="4">
        <v>2033040</v>
      </c>
    </row>
    <row r="3" s="4" customFormat="1" spans="1:24">
      <c r="A3" s="4">
        <v>14748950654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44297</v>
      </c>
      <c r="G3" s="5">
        <v>44301</v>
      </c>
      <c r="H3" s="4">
        <v>1</v>
      </c>
      <c r="I3" s="4">
        <v>4</v>
      </c>
      <c r="J3" s="4">
        <v>4</v>
      </c>
      <c r="K3" s="4" t="s">
        <v>28</v>
      </c>
      <c r="L3" s="4">
        <v>792</v>
      </c>
      <c r="M3" s="4">
        <v>792</v>
      </c>
      <c r="N3" s="4" t="s">
        <v>35</v>
      </c>
      <c r="O3" s="4" t="s">
        <v>30</v>
      </c>
      <c r="P3" s="4" t="s">
        <v>31</v>
      </c>
      <c r="Q3" s="4">
        <v>0</v>
      </c>
      <c r="R3" s="6">
        <v>44285</v>
      </c>
      <c r="S3" s="5">
        <v>44305</v>
      </c>
      <c r="T3" s="4" t="s">
        <v>32</v>
      </c>
      <c r="U3" s="4">
        <v>792</v>
      </c>
      <c r="V3" s="4">
        <v>0</v>
      </c>
      <c r="W3" s="4">
        <v>0</v>
      </c>
      <c r="X3" s="4">
        <v>2041815</v>
      </c>
    </row>
    <row r="4" s="4" customFormat="1" spans="1:24">
      <c r="A4" s="4">
        <v>14748950654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44297</v>
      </c>
      <c r="G4" s="5">
        <v>44301</v>
      </c>
      <c r="H4" s="4">
        <v>1</v>
      </c>
      <c r="I4" s="4">
        <v>4</v>
      </c>
      <c r="J4" s="4">
        <v>4</v>
      </c>
      <c r="K4" s="4" t="s">
        <v>28</v>
      </c>
      <c r="L4" s="4">
        <v>-792</v>
      </c>
      <c r="M4" s="4">
        <v>-792</v>
      </c>
      <c r="N4" s="4" t="s">
        <v>35</v>
      </c>
      <c r="O4" s="4" t="s">
        <v>30</v>
      </c>
      <c r="P4" s="4" t="s">
        <v>31</v>
      </c>
      <c r="Q4" s="4">
        <v>0</v>
      </c>
      <c r="R4" s="6">
        <v>44285</v>
      </c>
      <c r="S4" s="5">
        <v>44305</v>
      </c>
      <c r="T4" s="4" t="s">
        <v>32</v>
      </c>
      <c r="U4" s="4">
        <v>-792</v>
      </c>
      <c r="V4" s="4">
        <v>0</v>
      </c>
      <c r="W4" s="4">
        <v>0</v>
      </c>
      <c r="X4" s="4">
        <v>2041815</v>
      </c>
    </row>
    <row r="5" s="4" customFormat="1" spans="1:24">
      <c r="A5" s="4">
        <v>14754258190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44297</v>
      </c>
      <c r="G5" s="5">
        <v>44298</v>
      </c>
      <c r="H5" s="4">
        <v>1</v>
      </c>
      <c r="I5" s="4">
        <v>1</v>
      </c>
      <c r="J5" s="4">
        <v>1</v>
      </c>
      <c r="K5" s="4" t="s">
        <v>28</v>
      </c>
      <c r="L5" s="4">
        <v>598</v>
      </c>
      <c r="M5" s="4">
        <v>598</v>
      </c>
      <c r="N5" s="4" t="s">
        <v>39</v>
      </c>
      <c r="O5" s="4" t="s">
        <v>30</v>
      </c>
      <c r="P5" s="4" t="s">
        <v>31</v>
      </c>
      <c r="Q5" s="4">
        <v>0</v>
      </c>
      <c r="R5" s="6">
        <v>44286</v>
      </c>
      <c r="S5" s="5">
        <v>44305</v>
      </c>
      <c r="T5" s="4" t="s">
        <v>32</v>
      </c>
      <c r="U5" s="4">
        <v>598</v>
      </c>
      <c r="V5" s="4">
        <v>0</v>
      </c>
      <c r="W5" s="4">
        <v>0</v>
      </c>
      <c r="X5" s="4">
        <v>2042521</v>
      </c>
    </row>
    <row r="6" s="4" customFormat="1" spans="1:24">
      <c r="A6" s="4">
        <v>14754520001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44301</v>
      </c>
      <c r="G6" s="5">
        <v>44303</v>
      </c>
      <c r="H6" s="4">
        <v>1</v>
      </c>
      <c r="I6" s="4">
        <v>2</v>
      </c>
      <c r="J6" s="4">
        <v>2</v>
      </c>
      <c r="K6" s="4" t="s">
        <v>28</v>
      </c>
      <c r="L6" s="4">
        <v>1196</v>
      </c>
      <c r="M6" s="4">
        <v>1196</v>
      </c>
      <c r="N6" s="4" t="s">
        <v>40</v>
      </c>
      <c r="O6" s="4" t="s">
        <v>30</v>
      </c>
      <c r="P6" s="4" t="s">
        <v>31</v>
      </c>
      <c r="Q6" s="4">
        <v>0</v>
      </c>
      <c r="R6" s="6">
        <v>44286</v>
      </c>
      <c r="S6" s="5">
        <v>44305</v>
      </c>
      <c r="T6" s="4" t="s">
        <v>32</v>
      </c>
      <c r="U6" s="4">
        <v>1196</v>
      </c>
      <c r="V6" s="4">
        <v>0</v>
      </c>
      <c r="W6" s="4">
        <v>0</v>
      </c>
      <c r="X6" s="4">
        <v>2042570</v>
      </c>
    </row>
    <row r="7" s="4" customFormat="1" spans="1:24">
      <c r="A7" s="4">
        <v>14781672010</v>
      </c>
      <c r="B7" s="4" t="s">
        <v>24</v>
      </c>
      <c r="C7" s="4" t="s">
        <v>25</v>
      </c>
      <c r="D7" s="4" t="s">
        <v>26</v>
      </c>
      <c r="E7" s="4" t="s">
        <v>41</v>
      </c>
      <c r="F7" s="5">
        <v>44299</v>
      </c>
      <c r="G7" s="5">
        <v>44301</v>
      </c>
      <c r="H7" s="4">
        <v>1</v>
      </c>
      <c r="I7" s="4">
        <v>2</v>
      </c>
      <c r="J7" s="4">
        <v>2</v>
      </c>
      <c r="K7" s="4" t="s">
        <v>28</v>
      </c>
      <c r="L7" s="4">
        <v>2728</v>
      </c>
      <c r="M7" s="4">
        <v>2728</v>
      </c>
      <c r="N7" s="4" t="s">
        <v>42</v>
      </c>
      <c r="O7" s="4" t="s">
        <v>30</v>
      </c>
      <c r="P7" s="4" t="s">
        <v>31</v>
      </c>
      <c r="Q7" s="4">
        <v>0</v>
      </c>
      <c r="R7" s="6">
        <v>44288</v>
      </c>
      <c r="S7" s="5">
        <v>44305</v>
      </c>
      <c r="T7" s="4" t="s">
        <v>32</v>
      </c>
      <c r="U7" s="4">
        <v>2728</v>
      </c>
      <c r="V7" s="4">
        <v>0</v>
      </c>
      <c r="W7" s="4">
        <v>0</v>
      </c>
      <c r="X7" s="4">
        <v>2045651</v>
      </c>
    </row>
    <row r="8" s="4" customFormat="1" spans="1:24">
      <c r="A8" s="4">
        <v>14806015825</v>
      </c>
      <c r="B8" s="4" t="s">
        <v>24</v>
      </c>
      <c r="C8" s="4" t="s">
        <v>25</v>
      </c>
      <c r="D8" s="4" t="s">
        <v>26</v>
      </c>
      <c r="E8" s="4" t="s">
        <v>27</v>
      </c>
      <c r="F8" s="5">
        <v>44299</v>
      </c>
      <c r="G8" s="5">
        <v>44301</v>
      </c>
      <c r="H8" s="4">
        <v>1</v>
      </c>
      <c r="I8" s="4">
        <v>2</v>
      </c>
      <c r="J8" s="4">
        <v>2</v>
      </c>
      <c r="K8" s="4" t="s">
        <v>28</v>
      </c>
      <c r="L8" s="4">
        <v>2748</v>
      </c>
      <c r="M8" s="4">
        <v>2748</v>
      </c>
      <c r="N8" s="4" t="s">
        <v>43</v>
      </c>
      <c r="O8" s="4" t="s">
        <v>30</v>
      </c>
      <c r="P8" s="4" t="s">
        <v>31</v>
      </c>
      <c r="Q8" s="4">
        <v>0</v>
      </c>
      <c r="R8" s="6">
        <v>44290</v>
      </c>
      <c r="S8" s="5">
        <v>44305</v>
      </c>
      <c r="T8" s="4" t="s">
        <v>32</v>
      </c>
      <c r="U8" s="4">
        <v>2748</v>
      </c>
      <c r="V8" s="4">
        <v>0</v>
      </c>
      <c r="W8" s="4">
        <v>0</v>
      </c>
      <c r="X8" s="4">
        <v>2048550</v>
      </c>
    </row>
    <row r="9" s="4" customFormat="1" spans="1:24">
      <c r="A9" s="4">
        <v>14806015825</v>
      </c>
      <c r="B9" s="4" t="s">
        <v>24</v>
      </c>
      <c r="C9" s="4" t="s">
        <v>36</v>
      </c>
      <c r="D9" s="4" t="s">
        <v>26</v>
      </c>
      <c r="E9" s="4" t="s">
        <v>27</v>
      </c>
      <c r="F9" s="5">
        <v>44299</v>
      </c>
      <c r="G9" s="5">
        <v>44301</v>
      </c>
      <c r="H9" s="4">
        <v>1</v>
      </c>
      <c r="I9" s="4">
        <v>2</v>
      </c>
      <c r="J9" s="4">
        <v>2</v>
      </c>
      <c r="K9" s="4" t="s">
        <v>28</v>
      </c>
      <c r="L9" s="4">
        <v>-2748</v>
      </c>
      <c r="M9" s="4">
        <v>-2748</v>
      </c>
      <c r="N9" s="4" t="s">
        <v>43</v>
      </c>
      <c r="O9" s="4" t="s">
        <v>30</v>
      </c>
      <c r="P9" s="4" t="s">
        <v>31</v>
      </c>
      <c r="Q9" s="4">
        <v>0</v>
      </c>
      <c r="R9" s="6">
        <v>44290</v>
      </c>
      <c r="S9" s="5">
        <v>44305</v>
      </c>
      <c r="T9" s="4" t="s">
        <v>32</v>
      </c>
      <c r="U9" s="4">
        <v>-2748</v>
      </c>
      <c r="V9" s="4">
        <v>0</v>
      </c>
      <c r="W9" s="4">
        <v>0</v>
      </c>
      <c r="X9" s="4">
        <v>2048550</v>
      </c>
    </row>
    <row r="10" s="4" customFormat="1" spans="1:24">
      <c r="A10" s="4">
        <v>14830927711</v>
      </c>
      <c r="B10" s="4" t="s">
        <v>24</v>
      </c>
      <c r="C10" s="4" t="s">
        <v>25</v>
      </c>
      <c r="D10" s="4" t="s">
        <v>44</v>
      </c>
      <c r="E10" s="4" t="s">
        <v>45</v>
      </c>
      <c r="F10" s="5">
        <v>44293</v>
      </c>
      <c r="G10" s="5">
        <v>44300</v>
      </c>
      <c r="H10" s="4">
        <v>1</v>
      </c>
      <c r="I10" s="4">
        <v>7</v>
      </c>
      <c r="J10" s="4">
        <v>7</v>
      </c>
      <c r="K10" s="4" t="s">
        <v>28</v>
      </c>
      <c r="L10" s="4">
        <v>13930</v>
      </c>
      <c r="M10" s="4">
        <v>13930</v>
      </c>
      <c r="N10" s="4" t="s">
        <v>46</v>
      </c>
      <c r="O10" s="4" t="s">
        <v>30</v>
      </c>
      <c r="P10" s="4" t="s">
        <v>31</v>
      </c>
      <c r="Q10" s="4">
        <v>0</v>
      </c>
      <c r="R10" s="6">
        <v>44292</v>
      </c>
      <c r="S10" s="5">
        <v>44305</v>
      </c>
      <c r="T10" s="4" t="s">
        <v>32</v>
      </c>
      <c r="U10" s="4">
        <v>13930</v>
      </c>
      <c r="V10" s="4">
        <v>0</v>
      </c>
      <c r="W10" s="4">
        <v>0</v>
      </c>
      <c r="X10" s="4">
        <v>2052725</v>
      </c>
    </row>
    <row r="11" s="4" customFormat="1" spans="1:24">
      <c r="A11" s="4">
        <v>14849117108</v>
      </c>
      <c r="B11" s="4" t="s">
        <v>24</v>
      </c>
      <c r="C11" s="4" t="s">
        <v>25</v>
      </c>
      <c r="D11" s="4" t="s">
        <v>47</v>
      </c>
      <c r="E11" s="4" t="s">
        <v>48</v>
      </c>
      <c r="F11" s="5">
        <v>44299</v>
      </c>
      <c r="G11" s="5">
        <v>44301</v>
      </c>
      <c r="H11" s="4">
        <v>1</v>
      </c>
      <c r="I11" s="4">
        <v>2</v>
      </c>
      <c r="J11" s="4">
        <v>2</v>
      </c>
      <c r="K11" s="4" t="s">
        <v>28</v>
      </c>
      <c r="L11" s="4">
        <v>1200</v>
      </c>
      <c r="M11" s="4">
        <v>1200</v>
      </c>
      <c r="N11" s="4" t="s">
        <v>49</v>
      </c>
      <c r="O11" s="4" t="s">
        <v>30</v>
      </c>
      <c r="P11" s="4" t="s">
        <v>31</v>
      </c>
      <c r="Q11" s="4">
        <v>0</v>
      </c>
      <c r="R11" s="6">
        <v>44294</v>
      </c>
      <c r="S11" s="5">
        <v>44305</v>
      </c>
      <c r="T11" s="4" t="s">
        <v>32</v>
      </c>
      <c r="U11" s="4">
        <v>1200</v>
      </c>
      <c r="V11" s="4">
        <v>0</v>
      </c>
      <c r="W11" s="4">
        <v>0</v>
      </c>
      <c r="X11" s="4">
        <v>2055340</v>
      </c>
    </row>
    <row r="12" s="4" customFormat="1" spans="1:24">
      <c r="A12" s="4">
        <v>14849117108</v>
      </c>
      <c r="B12" s="4" t="s">
        <v>24</v>
      </c>
      <c r="C12" s="4" t="s">
        <v>36</v>
      </c>
      <c r="D12" s="4" t="s">
        <v>47</v>
      </c>
      <c r="E12" s="4" t="s">
        <v>48</v>
      </c>
      <c r="F12" s="5">
        <v>44299</v>
      </c>
      <c r="G12" s="5">
        <v>44301</v>
      </c>
      <c r="H12" s="4">
        <v>1</v>
      </c>
      <c r="I12" s="4">
        <v>2</v>
      </c>
      <c r="J12" s="4">
        <v>2</v>
      </c>
      <c r="K12" s="4" t="s">
        <v>28</v>
      </c>
      <c r="L12" s="4">
        <v>-1200</v>
      </c>
      <c r="M12" s="4">
        <v>-1200</v>
      </c>
      <c r="N12" s="4" t="s">
        <v>49</v>
      </c>
      <c r="O12" s="4" t="s">
        <v>30</v>
      </c>
      <c r="P12" s="4" t="s">
        <v>31</v>
      </c>
      <c r="Q12" s="4">
        <v>0</v>
      </c>
      <c r="R12" s="6">
        <v>44294</v>
      </c>
      <c r="S12" s="5">
        <v>44305</v>
      </c>
      <c r="T12" s="4" t="s">
        <v>32</v>
      </c>
      <c r="U12" s="4">
        <v>-1200</v>
      </c>
      <c r="V12" s="4">
        <v>0</v>
      </c>
      <c r="W12" s="4">
        <v>0</v>
      </c>
      <c r="X12" s="4">
        <v>2055340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K14" sqref="K14"/>
    </sheetView>
  </sheetViews>
  <sheetFormatPr defaultColWidth="9" defaultRowHeight="13.5"/>
  <cols>
    <col min="1" max="1" width="12.1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4">
        <v>14688651304</v>
      </c>
      <c r="B2" s="5">
        <v>44301</v>
      </c>
      <c r="C2" s="5">
        <v>44302</v>
      </c>
      <c r="D2" s="4">
        <v>1354</v>
      </c>
      <c r="E2" s="4" t="str">
        <f>VLOOKUP(A2,HOP!A:L,12,0)</f>
        <v>1354.00</v>
      </c>
      <c r="F2" s="4" t="str">
        <f>VLOOKUP(A2,HOP!A:C,3,0)</f>
        <v>2033040</v>
      </c>
      <c r="G2" s="4">
        <f>D2-E2</f>
        <v>0</v>
      </c>
      <c r="H2" s="4" t="str">
        <f>$H$1&amp;F2</f>
        <v>，2033040</v>
      </c>
      <c r="I2" s="4" t="str">
        <f>VLOOKUP(A2,HOP!A:T,20,0)</f>
        <v>直采</v>
      </c>
    </row>
    <row r="3" s="4" customFormat="1" hidden="1" spans="1:9">
      <c r="A3" s="4">
        <v>14748950654</v>
      </c>
      <c r="B3" s="5">
        <v>44297</v>
      </c>
      <c r="C3" s="5">
        <v>44301</v>
      </c>
      <c r="D3" s="4">
        <v>0</v>
      </c>
      <c r="E3" s="4" t="e">
        <f>VLOOKUP(A3,HOP!A:L,12,0)</f>
        <v>#N/A</v>
      </c>
      <c r="F3" s="4">
        <v>2041815</v>
      </c>
      <c r="G3" s="4" t="e">
        <f>D3-E3</f>
        <v>#N/A</v>
      </c>
      <c r="H3" s="4" t="str">
        <f>$H$1&amp;F3</f>
        <v>，2041815</v>
      </c>
      <c r="I3" s="4" t="e">
        <f>VLOOKUP(A3,HOP!A:T,20,0)</f>
        <v>#N/A</v>
      </c>
    </row>
    <row r="4" s="4" customFormat="1" spans="1:9">
      <c r="A4" s="4">
        <v>14754258190</v>
      </c>
      <c r="B4" s="5">
        <v>44297</v>
      </c>
      <c r="C4" s="5">
        <v>44298</v>
      </c>
      <c r="D4" s="4">
        <v>598</v>
      </c>
      <c r="E4" s="4" t="str">
        <f>VLOOKUP(A4,HOP!A:L,12,0)</f>
        <v>598.00</v>
      </c>
      <c r="F4" s="4" t="str">
        <f>VLOOKUP(A4,HOP!A:C,3,0)</f>
        <v>2042521</v>
      </c>
      <c r="G4" s="4">
        <f>D4-E4</f>
        <v>0</v>
      </c>
      <c r="H4" s="4" t="str">
        <f>$H$1&amp;F4</f>
        <v>，2042521</v>
      </c>
      <c r="I4" s="4" t="str">
        <f>VLOOKUP(A4,HOP!A:T,20,0)</f>
        <v>直采</v>
      </c>
    </row>
    <row r="5" s="4" customFormat="1" spans="1:9">
      <c r="A5" s="4">
        <v>14754520001</v>
      </c>
      <c r="B5" s="5">
        <v>44301</v>
      </c>
      <c r="C5" s="5">
        <v>44303</v>
      </c>
      <c r="D5" s="4">
        <v>1196</v>
      </c>
      <c r="E5" s="4" t="str">
        <f>VLOOKUP(A5,HOP!A:L,12,0)</f>
        <v>1196.00</v>
      </c>
      <c r="F5" s="4" t="str">
        <f>VLOOKUP(A5,HOP!A:C,3,0)</f>
        <v>2042570</v>
      </c>
      <c r="G5" s="4">
        <f>D5-E5</f>
        <v>0</v>
      </c>
      <c r="H5" s="4" t="str">
        <f>$H$1&amp;F5</f>
        <v>，2042570</v>
      </c>
      <c r="I5" s="4" t="str">
        <f>VLOOKUP(A5,HOP!A:T,20,0)</f>
        <v>直采</v>
      </c>
    </row>
    <row r="6" s="4" customFormat="1" spans="1:9">
      <c r="A6" s="4">
        <v>14781672010</v>
      </c>
      <c r="B6" s="5">
        <v>44299</v>
      </c>
      <c r="C6" s="5">
        <v>44301</v>
      </c>
      <c r="D6" s="4">
        <v>2728</v>
      </c>
      <c r="E6" s="4" t="str">
        <f>VLOOKUP(A6,HOP!A:L,12,0)</f>
        <v>2728.00</v>
      </c>
      <c r="F6" s="4" t="str">
        <f>VLOOKUP(A6,HOP!A:C,3,0)</f>
        <v>2045651</v>
      </c>
      <c r="G6" s="4">
        <f>D6-E6</f>
        <v>0</v>
      </c>
      <c r="H6" s="4" t="str">
        <f>$H$1&amp;F6</f>
        <v>，2045651</v>
      </c>
      <c r="I6" s="4" t="str">
        <f>VLOOKUP(A6,HOP!A:T,20,0)</f>
        <v>直采</v>
      </c>
    </row>
    <row r="7" s="4" customFormat="1" hidden="1" spans="1:9">
      <c r="A7" s="4">
        <v>14806015825</v>
      </c>
      <c r="B7" s="5">
        <v>44299</v>
      </c>
      <c r="C7" s="5">
        <v>44301</v>
      </c>
      <c r="D7" s="4">
        <v>0</v>
      </c>
      <c r="E7" s="4" t="e">
        <f>VLOOKUP(A7,HOP!A:L,12,0)</f>
        <v>#N/A</v>
      </c>
      <c r="F7" s="4">
        <v>2048550</v>
      </c>
      <c r="G7" s="4" t="e">
        <f>D7-E7</f>
        <v>#N/A</v>
      </c>
      <c r="H7" s="4" t="str">
        <f>$H$1&amp;F7</f>
        <v>，2048550</v>
      </c>
      <c r="I7" s="4" t="e">
        <f>VLOOKUP(A7,HOP!A:T,20,0)</f>
        <v>#N/A</v>
      </c>
    </row>
    <row r="8" s="4" customFormat="1" spans="1:9">
      <c r="A8" s="4">
        <v>14830927711</v>
      </c>
      <c r="B8" s="5">
        <v>44293</v>
      </c>
      <c r="C8" s="5">
        <v>44300</v>
      </c>
      <c r="D8" s="4">
        <v>13930</v>
      </c>
      <c r="E8" s="4" t="str">
        <f>VLOOKUP(A8,HOP!A:L,12,0)</f>
        <v>13930.00</v>
      </c>
      <c r="F8" s="4" t="str">
        <f>VLOOKUP(A8,HOP!A:C,3,0)</f>
        <v>2052725</v>
      </c>
      <c r="G8" s="4">
        <f>D8-E8</f>
        <v>0</v>
      </c>
      <c r="H8" s="4" t="str">
        <f>$H$1&amp;F8</f>
        <v>，2052725</v>
      </c>
      <c r="I8" s="4" t="str">
        <f>VLOOKUP(A8,HOP!A:T,20,0)</f>
        <v>直采</v>
      </c>
    </row>
    <row r="9" s="4" customFormat="1" ht="17" hidden="1" customHeight="1" spans="1:9">
      <c r="A9" s="4">
        <v>14849117108</v>
      </c>
      <c r="B9" s="5">
        <v>44299</v>
      </c>
      <c r="C9" s="5">
        <v>44301</v>
      </c>
      <c r="D9" s="4">
        <v>0</v>
      </c>
      <c r="E9" s="4" t="e">
        <f>VLOOKUP(A9,HOP!A:L,12,0)</f>
        <v>#N/A</v>
      </c>
      <c r="F9" s="4">
        <v>2055340</v>
      </c>
      <c r="G9" s="4" t="e">
        <f>D9-E9</f>
        <v>#N/A</v>
      </c>
      <c r="H9" s="4" t="str">
        <f>$H$1&amp;F9</f>
        <v>，2055340</v>
      </c>
      <c r="I9" s="4" t="e">
        <f>VLOOKUP(A9,HOP!A:T,20,0)</f>
        <v>#N/A</v>
      </c>
    </row>
    <row r="11" spans="4:4">
      <c r="D11" s="4">
        <f>SUM(D2:D10)</f>
        <v>19806</v>
      </c>
    </row>
    <row r="13" spans="1:1">
      <c r="A13" s="4" t="s">
        <v>51</v>
      </c>
    </row>
    <row r="14" spans="1:1">
      <c r="A14" s="4" t="s">
        <v>52</v>
      </c>
    </row>
    <row r="15" spans="1:1">
      <c r="A15" s="4" t="s">
        <v>53</v>
      </c>
    </row>
  </sheetData>
  <autoFilter ref="A1:XFD11">
    <filterColumn colId="3">
      <filters blank="1">
        <filter val="13930"/>
        <filter val="1354"/>
        <filter val="1196"/>
        <filter val="19806"/>
        <filter val="598"/>
        <filter val="27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</row>
    <row r="2" s="1" customFormat="1" spans="1:20">
      <c r="A2" s="3">
        <v>14830927711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</row>
    <row r="3" s="1" customFormat="1" spans="1:20">
      <c r="A3" s="3">
        <v>14781672010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77</v>
      </c>
      <c r="I3" s="1" t="s">
        <v>93</v>
      </c>
      <c r="J3" s="1" t="s">
        <v>79</v>
      </c>
      <c r="K3" s="1" t="s">
        <v>93</v>
      </c>
      <c r="L3" s="1" t="s">
        <v>93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94</v>
      </c>
      <c r="R3" s="1" t="s">
        <v>84</v>
      </c>
      <c r="S3" s="1" t="s">
        <v>85</v>
      </c>
      <c r="T3" s="1" t="s">
        <v>86</v>
      </c>
    </row>
    <row r="4" s="1" customFormat="1" spans="1:20">
      <c r="A4" s="3">
        <v>14754520001</v>
      </c>
      <c r="B4" s="1" t="s">
        <v>95</v>
      </c>
      <c r="C4" s="1" t="s">
        <v>96</v>
      </c>
      <c r="D4" s="1" t="s">
        <v>97</v>
      </c>
      <c r="E4" s="1" t="s">
        <v>98</v>
      </c>
      <c r="F4" s="1" t="s">
        <v>92</v>
      </c>
      <c r="G4" s="1" t="s">
        <v>99</v>
      </c>
      <c r="H4" s="1" t="s">
        <v>77</v>
      </c>
      <c r="I4" s="1" t="s">
        <v>100</v>
      </c>
      <c r="J4" s="1" t="s">
        <v>79</v>
      </c>
      <c r="K4" s="1" t="s">
        <v>100</v>
      </c>
      <c r="L4" s="1" t="s">
        <v>100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101</v>
      </c>
      <c r="R4" s="1" t="s">
        <v>84</v>
      </c>
      <c r="S4" s="1" t="s">
        <v>85</v>
      </c>
      <c r="T4" s="1" t="s">
        <v>86</v>
      </c>
    </row>
    <row r="5" s="1" customFormat="1" spans="1:20">
      <c r="A5" s="3">
        <v>14754258190</v>
      </c>
      <c r="B5" s="1" t="s">
        <v>95</v>
      </c>
      <c r="C5" s="1" t="s">
        <v>102</v>
      </c>
      <c r="D5" s="1" t="s">
        <v>97</v>
      </c>
      <c r="E5" s="1" t="s">
        <v>103</v>
      </c>
      <c r="F5" s="1" t="s">
        <v>104</v>
      </c>
      <c r="G5" s="1" t="s">
        <v>105</v>
      </c>
      <c r="H5" s="1" t="s">
        <v>77</v>
      </c>
      <c r="I5" s="1" t="s">
        <v>106</v>
      </c>
      <c r="J5" s="1" t="s">
        <v>79</v>
      </c>
      <c r="K5" s="1" t="s">
        <v>106</v>
      </c>
      <c r="L5" s="1" t="s">
        <v>106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107</v>
      </c>
      <c r="R5" s="1" t="s">
        <v>84</v>
      </c>
      <c r="S5" s="1" t="s">
        <v>85</v>
      </c>
      <c r="T5" s="1" t="s">
        <v>86</v>
      </c>
    </row>
    <row r="6" s="1" customFormat="1" spans="1:20">
      <c r="A6" s="3">
        <v>14688651304</v>
      </c>
      <c r="B6" s="1" t="s">
        <v>108</v>
      </c>
      <c r="C6" s="1" t="s">
        <v>109</v>
      </c>
      <c r="D6" s="1" t="s">
        <v>89</v>
      </c>
      <c r="E6" s="1" t="s">
        <v>110</v>
      </c>
      <c r="F6" s="1" t="s">
        <v>92</v>
      </c>
      <c r="G6" s="1" t="s">
        <v>111</v>
      </c>
      <c r="H6" s="1" t="s">
        <v>77</v>
      </c>
      <c r="I6" s="1" t="s">
        <v>112</v>
      </c>
      <c r="J6" s="1" t="s">
        <v>79</v>
      </c>
      <c r="K6" s="1" t="s">
        <v>112</v>
      </c>
      <c r="L6" s="1" t="s">
        <v>112</v>
      </c>
      <c r="M6" s="1" t="s">
        <v>80</v>
      </c>
      <c r="N6" s="1" t="s">
        <v>80</v>
      </c>
      <c r="O6" s="1" t="s">
        <v>81</v>
      </c>
      <c r="P6" s="1" t="s">
        <v>82</v>
      </c>
      <c r="Q6" s="1" t="s">
        <v>113</v>
      </c>
      <c r="R6" s="1" t="s">
        <v>84</v>
      </c>
      <c r="S6" s="1" t="s">
        <v>85</v>
      </c>
      <c r="T6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2021-04-19T07:08:36Z</dcterms:created>
  <dcterms:modified xsi:type="dcterms:W3CDTF">2021-04-19T08:01:24Z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F3A47999E7004284904E8D66EEE9E307</vt:lpwstr>
  </property>
  <property fmtid="{D5CDD505-2E9C-101B-9397-08002B2CF9AE}" pid="3" name="KSOProductBuildVer">
    <vt:lpwstr>2052-11.1.0.10463</vt:lpwstr>
  </property>
</Properties>
</file>