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对账!$A$1:$I$31</definedName>
  </definedNames>
  <calcPr calcId="144525" concurrentCalc="0"/>
</workbook>
</file>

<file path=xl/sharedStrings.xml><?xml version="1.0" encoding="utf-8"?>
<sst xmlns="http://schemas.openxmlformats.org/spreadsheetml/2006/main" count="786" uniqueCount="220">
  <si>
    <t>同程旅行对账单
(账期：20210412-20210418)</t>
  </si>
  <si>
    <t>应付房费总金额</t>
  </si>
  <si>
    <t>应付罚金总金额</t>
  </si>
  <si>
    <t>调整项</t>
  </si>
  <si>
    <t>币种</t>
  </si>
  <si>
    <t>应付合计</t>
  </si>
  <si>
    <t>15314.00</t>
  </si>
  <si>
    <t>0.00</t>
  </si>
  <si>
    <t>CNY</t>
  </si>
  <si>
    <t>大理古城未迟清舍客栈</t>
  </si>
  <si>
    <t/>
  </si>
  <si>
    <t>小计:210.00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</si>
  <si>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</si>
  <si>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</si>
  <si>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</si>
  <si>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</si>
  <si>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</si>
  <si>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</si>
  <si>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</si>
  <si>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</si>
  <si>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</si>
  <si>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</si>
  <si>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963096116</t>
  </si>
  <si>
    <t>郭柳</t>
  </si>
  <si>
    <t>清舍庭院大床房</t>
  </si>
  <si>
    <t>2021/04/14</t>
  </si>
  <si>
    <t>2021/04/15</t>
  </si>
  <si>
    <t>1.00</t>
  </si>
  <si>
    <t>210.00</t>
  </si>
  <si>
    <t>张家界京武铂尔曼酒店</t>
  </si>
  <si>
    <t>小计:2124.00</t>
  </si>
  <si>
    <t>961955105</t>
  </si>
  <si>
    <t>张学刚</t>
  </si>
  <si>
    <t>豪华大床房</t>
  </si>
  <si>
    <t>2021/04/16</t>
  </si>
  <si>
    <t>2021/04/18</t>
  </si>
  <si>
    <t>2.00</t>
  </si>
  <si>
    <t>804.00</t>
  </si>
  <si>
    <t>962165444</t>
  </si>
  <si>
    <t>秦晓天</t>
  </si>
  <si>
    <t>高级大床房</t>
  </si>
  <si>
    <t>660.00</t>
  </si>
  <si>
    <t>史骞</t>
  </si>
  <si>
    <t>诸暨祥生春风十里星空帐篷酒店</t>
  </si>
  <si>
    <t>小计:1577.00</t>
  </si>
  <si>
    <t>964519889</t>
  </si>
  <si>
    <t>邹小兰</t>
  </si>
  <si>
    <t>豪华家庭套房</t>
  </si>
  <si>
    <t>388.00</t>
  </si>
  <si>
    <t>965462552</t>
  </si>
  <si>
    <t>楼忠</t>
  </si>
  <si>
    <t>高级房车大床房</t>
  </si>
  <si>
    <t>2021/04/17</t>
  </si>
  <si>
    <t>590.00</t>
  </si>
  <si>
    <t>966155655</t>
  </si>
  <si>
    <t>599.00</t>
  </si>
  <si>
    <t>安顺豪生温泉度假酒店</t>
  </si>
  <si>
    <t>小计:3743.00</t>
  </si>
  <si>
    <t>960772956</t>
  </si>
  <si>
    <t>叶其琪</t>
  </si>
  <si>
    <t>2021/04/11</t>
  </si>
  <si>
    <t>2021/04/12</t>
  </si>
  <si>
    <t>386.00</t>
  </si>
  <si>
    <t>杨永莲</t>
  </si>
  <si>
    <t>962104605</t>
  </si>
  <si>
    <t>程颉鑫</t>
  </si>
  <si>
    <t>高级双床房</t>
  </si>
  <si>
    <t>2021/04/13</t>
  </si>
  <si>
    <t>964074107</t>
  </si>
  <si>
    <t>张满洪</t>
  </si>
  <si>
    <t>好莱坞双床房</t>
  </si>
  <si>
    <t>359.00</t>
  </si>
  <si>
    <t>965585258</t>
  </si>
  <si>
    <t>屠夏云</t>
  </si>
  <si>
    <t>377.00</t>
  </si>
  <si>
    <t>966174810</t>
  </si>
  <si>
    <t>梁涛</t>
  </si>
  <si>
    <t>350.00</t>
  </si>
  <si>
    <t>966744967</t>
  </si>
  <si>
    <t>陆克站</t>
  </si>
  <si>
    <t>高级庭院大床房</t>
  </si>
  <si>
    <t>962722499</t>
  </si>
  <si>
    <t>690782</t>
  </si>
  <si>
    <t>卢家景</t>
  </si>
  <si>
    <t>967749029</t>
  </si>
  <si>
    <t>703877</t>
  </si>
  <si>
    <t>何张</t>
  </si>
  <si>
    <t>967835415</t>
  </si>
  <si>
    <t>704175</t>
  </si>
  <si>
    <t>赵聪</t>
  </si>
  <si>
    <t>大理海湾国际酒店</t>
  </si>
  <si>
    <t>小计:590.00</t>
  </si>
  <si>
    <t>965064169</t>
  </si>
  <si>
    <t>孙亮宏</t>
  </si>
  <si>
    <t>海景商务大床房</t>
  </si>
  <si>
    <t>广州奥华国际酒店公寓奥园广场店</t>
  </si>
  <si>
    <t>小计:573.00</t>
  </si>
  <si>
    <t>965066514</t>
  </si>
  <si>
    <t>李瑜红</t>
  </si>
  <si>
    <t>183.00</t>
  </si>
  <si>
    <t>966063745</t>
  </si>
  <si>
    <t>195.00</t>
  </si>
  <si>
    <t>966740988</t>
  </si>
  <si>
    <t>陈颖琪</t>
  </si>
  <si>
    <t>贵阳溪山里酒店</t>
  </si>
  <si>
    <t>小计:6497.00</t>
  </si>
  <si>
    <t>959159224</t>
  </si>
  <si>
    <t>142518</t>
  </si>
  <si>
    <t>吉庆明</t>
  </si>
  <si>
    <t>2021/04/10</t>
  </si>
  <si>
    <t>646.00</t>
  </si>
  <si>
    <t>959175021</t>
  </si>
  <si>
    <t>142516</t>
  </si>
  <si>
    <t>754.00</t>
  </si>
  <si>
    <t>960432087</t>
  </si>
  <si>
    <t>张俊欣</t>
  </si>
  <si>
    <t>332.00</t>
  </si>
  <si>
    <t>960855009</t>
  </si>
  <si>
    <t>142649</t>
  </si>
  <si>
    <t>毛文学</t>
  </si>
  <si>
    <t>962545425</t>
  </si>
  <si>
    <t>142768</t>
  </si>
  <si>
    <t>李耀莹</t>
  </si>
  <si>
    <t>杨山</t>
  </si>
  <si>
    <t>962669829</t>
  </si>
  <si>
    <t>142790</t>
  </si>
  <si>
    <t>963146933</t>
  </si>
  <si>
    <t>王高福</t>
  </si>
  <si>
    <t>961994166</t>
  </si>
  <si>
    <t>王永杭</t>
  </si>
  <si>
    <t>戴季</t>
  </si>
  <si>
    <t>王万明</t>
  </si>
  <si>
    <t>962721005</t>
  </si>
  <si>
    <t>142801</t>
  </si>
  <si>
    <t>谢永耀</t>
  </si>
  <si>
    <t>962721699</t>
  </si>
  <si>
    <t>142803</t>
  </si>
  <si>
    <t>王凡</t>
  </si>
  <si>
    <t>967859301</t>
  </si>
  <si>
    <t>张华</t>
  </si>
  <si>
    <t>439.00</t>
  </si>
  <si>
    <t>,</t>
  </si>
  <si>
    <t>202104111846040001</t>
  </si>
  <si>
    <t>202104122230090001</t>
  </si>
  <si>
    <t>202104141535070021</t>
  </si>
  <si>
    <t>202104152052050021</t>
  </si>
  <si>
    <t>202104161007550001</t>
  </si>
  <si>
    <t>202104162136040021</t>
  </si>
  <si>
    <t>202104131113070020</t>
  </si>
  <si>
    <t>202104171839310020</t>
  </si>
  <si>
    <t>202104172028040020</t>
  </si>
  <si>
    <t>202104151008120001</t>
  </si>
  <si>
    <t>202104160810440001</t>
  </si>
  <si>
    <t>202104162130250021</t>
  </si>
  <si>
    <t>202104100901400020</t>
  </si>
  <si>
    <t>202104100901300001</t>
  </si>
  <si>
    <t>202104111117100020</t>
  </si>
  <si>
    <t>202104112013420001</t>
  </si>
  <si>
    <t>202104130806500020</t>
  </si>
  <si>
    <t>202104131004080021</t>
  </si>
  <si>
    <t>202104132013210001</t>
  </si>
  <si>
    <t>202104122007000001</t>
  </si>
  <si>
    <t>202104131111020020</t>
  </si>
  <si>
    <t>202104131110520021</t>
  </si>
  <si>
    <t>202104172115580020</t>
  </si>
  <si>
    <t>A210420113049481 HOP：4501元</t>
  </si>
  <si>
    <t>i210420113539 房集：10813元</t>
  </si>
  <si>
    <t>总计：15314元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</si>
  <si>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</si>
  <si>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</si>
  <si>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</si>
  <si>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</si>
  <si>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</si>
  <si>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</si>
  <si>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</si>
  <si>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</si>
  <si>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</si>
  <si>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</si>
  <si>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</si>
  <si>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</si>
  <si>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</si>
  <si>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</si>
  <si>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</si>
  <si>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</si>
  <si>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</si>
  <si>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</si>
  <si>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2021-04-16</t>
  </si>
  <si>
    <t>2068788</t>
  </si>
  <si>
    <t>2021-04-17</t>
  </si>
  <si>
    <t>退房日周结</t>
  </si>
  <si>
    <t>RMB</t>
  </si>
  <si>
    <t>0</t>
  </si>
  <si>
    <t>同程艺龙国内酒店EBK</t>
  </si>
  <si>
    <t>2021-04-16 09:33:21</t>
  </si>
  <si>
    <t>否</t>
  </si>
  <si>
    <t>广州汇登信息科技有限公司</t>
  </si>
  <si>
    <t>直采</t>
  </si>
  <si>
    <t>2021-04-15</t>
  </si>
  <si>
    <t>2068084</t>
  </si>
  <si>
    <t>2021-04-15 18:23:22</t>
  </si>
  <si>
    <t>2067407</t>
  </si>
  <si>
    <t>2021-04-15 10:07:18</t>
  </si>
  <si>
    <t>2067294</t>
  </si>
  <si>
    <t>2021-04-15 08:37:22</t>
  </si>
  <si>
    <t>2021-04-13</t>
  </si>
  <si>
    <t>2065362</t>
  </si>
  <si>
    <t>2021-04-14</t>
  </si>
  <si>
    <t>2021-04-13 19:11:57</t>
  </si>
  <si>
    <t>962526223</t>
  </si>
  <si>
    <t>2064399</t>
  </si>
  <si>
    <t>李辰</t>
  </si>
  <si>
    <t>2021-04-13 08:03:56</t>
  </si>
  <si>
    <t>2021-04-12</t>
  </si>
  <si>
    <t>2064237</t>
  </si>
  <si>
    <t>秦晓天/史骞</t>
  </si>
  <si>
    <t>2021-04-18</t>
  </si>
  <si>
    <t>1320.00</t>
  </si>
  <si>
    <t>2021-04-12 23:54:58</t>
  </si>
  <si>
    <t>2063782</t>
  </si>
  <si>
    <t>2021-04-12 19:15:32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</si>
</sst>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0" borderId="5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176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7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7" t="s">
        <v>6</v>
      </c>
      <c r="C6" s="7" t="s">
        <v>7</v>
      </c>
      <c r="D6" s="7" t="s">
        <v>7</v>
      </c>
      <c r="E6" s="7" t="s">
        <v>8</v>
      </c>
      <c r="F6" s="7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2">
      <c r="B12" s="3" t="s">
        <v>29</v>
      </c>
      <c r="C12" s="3" t="s">
        <v>10</v>
      </c>
      <c r="D12" s="3" t="s">
        <v>10</v>
      </c>
      <c r="E12" s="3" t="s">
        <v>10</v>
      </c>
      <c r="F12" s="3" t="s">
        <v>30</v>
      </c>
      <c r="G12" s="3" t="s">
        <v>10</v>
      </c>
      <c r="H12" s="3" t="s">
        <v>10</v>
      </c>
      <c r="I12" s="3" t="s">
        <v>10</v>
      </c>
      <c r="J12" s="3" t="s">
        <v>10</v>
      </c>
      <c r="K12" s="3" t="s">
        <v>10</v>
      </c>
      <c r="L12" s="3" t="s">
        <v>10</v>
      </c>
    </row>
    <row r="13" spans="2:11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4</v>
      </c>
      <c r="K13" s="3" t="s">
        <v>20</v>
      </c>
    </row>
    <row r="14" spans="2:11">
      <c r="B14" t="s">
        <v>21</v>
      </c>
      <c r="C14" t="s">
        <v>31</v>
      </c>
      <c r="D14" t="s">
        <v>10</v>
      </c>
      <c r="E14" t="s">
        <v>32</v>
      </c>
      <c r="F14" t="s">
        <v>33</v>
      </c>
      <c r="G14" t="s">
        <v>34</v>
      </c>
      <c r="H14" t="s">
        <v>35</v>
      </c>
      <c r="I14" t="s">
        <v>36</v>
      </c>
      <c r="J14" t="s">
        <v>8</v>
      </c>
      <c r="K14" t="s">
        <v>37</v>
      </c>
    </row>
    <row r="15" spans="2:11">
      <c r="B15" t="s">
        <v>21</v>
      </c>
      <c r="C15" t="s">
        <v>38</v>
      </c>
      <c r="D15" t="s">
        <v>10</v>
      </c>
      <c r="E15" t="s">
        <v>39</v>
      </c>
      <c r="F15" t="s">
        <v>40</v>
      </c>
      <c r="G15" t="s">
        <v>34</v>
      </c>
      <c r="H15" t="s">
        <v>35</v>
      </c>
      <c r="I15" t="s">
        <v>36</v>
      </c>
      <c r="J15" t="s">
        <v>8</v>
      </c>
      <c r="K15" t="s">
        <v>41</v>
      </c>
    </row>
    <row r="16" spans="2:11">
      <c r="B16" t="s">
        <v>21</v>
      </c>
      <c r="C16" t="s">
        <v>38</v>
      </c>
      <c r="D16" t="s">
        <v>10</v>
      </c>
      <c r="E16" t="s">
        <v>42</v>
      </c>
      <c r="F16" t="s">
        <v>40</v>
      </c>
      <c r="G16" t="s">
        <v>34</v>
      </c>
      <c r="H16" t="s">
        <v>35</v>
      </c>
      <c r="I16" t="s">
        <v>36</v>
      </c>
      <c r="J16" t="s">
        <v>8</v>
      </c>
      <c r="K16" t="s">
        <v>41</v>
      </c>
    </row>
    <row r="17" spans="2:12">
      <c r="B17" s="3" t="s">
        <v>43</v>
      </c>
      <c r="C17" s="3" t="s">
        <v>10</v>
      </c>
      <c r="D17" s="3" t="s">
        <v>10</v>
      </c>
      <c r="E17" s="3" t="s">
        <v>10</v>
      </c>
      <c r="F17" s="3" t="s">
        <v>44</v>
      </c>
      <c r="G17" s="3" t="s">
        <v>10</v>
      </c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</row>
    <row r="18" spans="2:11"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3" t="s">
        <v>19</v>
      </c>
      <c r="J18" s="3" t="s">
        <v>4</v>
      </c>
      <c r="K18" s="3" t="s">
        <v>20</v>
      </c>
    </row>
    <row r="19" spans="2:11">
      <c r="B19" t="s">
        <v>21</v>
      </c>
      <c r="C19" t="s">
        <v>45</v>
      </c>
      <c r="D19" t="s">
        <v>10</v>
      </c>
      <c r="E19" t="s">
        <v>46</v>
      </c>
      <c r="F19" t="s">
        <v>47</v>
      </c>
      <c r="G19" t="s">
        <v>26</v>
      </c>
      <c r="H19" t="s">
        <v>34</v>
      </c>
      <c r="I19" t="s">
        <v>27</v>
      </c>
      <c r="J19" t="s">
        <v>8</v>
      </c>
      <c r="K19" t="s">
        <v>48</v>
      </c>
    </row>
    <row r="20" spans="2:11">
      <c r="B20" t="s">
        <v>21</v>
      </c>
      <c r="C20" t="s">
        <v>49</v>
      </c>
      <c r="D20" t="s">
        <v>10</v>
      </c>
      <c r="E20" t="s">
        <v>50</v>
      </c>
      <c r="F20" t="s">
        <v>51</v>
      </c>
      <c r="G20" t="s">
        <v>34</v>
      </c>
      <c r="H20" t="s">
        <v>52</v>
      </c>
      <c r="I20" t="s">
        <v>27</v>
      </c>
      <c r="J20" t="s">
        <v>8</v>
      </c>
      <c r="K20" t="s">
        <v>53</v>
      </c>
    </row>
    <row r="21" spans="2:11">
      <c r="B21" t="s">
        <v>21</v>
      </c>
      <c r="C21" t="s">
        <v>54</v>
      </c>
      <c r="D21" t="s">
        <v>10</v>
      </c>
      <c r="E21" t="s">
        <v>46</v>
      </c>
      <c r="F21" t="s">
        <v>47</v>
      </c>
      <c r="G21" t="s">
        <v>34</v>
      </c>
      <c r="H21" t="s">
        <v>52</v>
      </c>
      <c r="I21" t="s">
        <v>27</v>
      </c>
      <c r="J21" t="s">
        <v>8</v>
      </c>
      <c r="K21" t="s">
        <v>55</v>
      </c>
    </row>
    <row r="22" spans="2:12">
      <c r="B22" s="3" t="s">
        <v>56</v>
      </c>
      <c r="C22" s="3" t="s">
        <v>10</v>
      </c>
      <c r="D22" s="3" t="s">
        <v>10</v>
      </c>
      <c r="E22" s="3" t="s">
        <v>10</v>
      </c>
      <c r="F22" s="3" t="s">
        <v>57</v>
      </c>
      <c r="G22" s="3" t="s">
        <v>10</v>
      </c>
      <c r="H22" s="3" t="s">
        <v>10</v>
      </c>
      <c r="I22" s="3" t="s">
        <v>10</v>
      </c>
      <c r="J22" s="3" t="s">
        <v>10</v>
      </c>
      <c r="K22" s="3" t="s">
        <v>10</v>
      </c>
      <c r="L22" s="3" t="s">
        <v>10</v>
      </c>
    </row>
    <row r="23" spans="2:11">
      <c r="B23" s="3" t="s">
        <v>12</v>
      </c>
      <c r="C23" s="3" t="s">
        <v>13</v>
      </c>
      <c r="D23" s="3" t="s">
        <v>14</v>
      </c>
      <c r="E23" s="3" t="s">
        <v>15</v>
      </c>
      <c r="F23" s="3" t="s">
        <v>16</v>
      </c>
      <c r="G23" s="3" t="s">
        <v>17</v>
      </c>
      <c r="H23" s="3" t="s">
        <v>18</v>
      </c>
      <c r="I23" s="3" t="s">
        <v>19</v>
      </c>
      <c r="J23" s="3" t="s">
        <v>4</v>
      </c>
      <c r="K23" s="3" t="s">
        <v>20</v>
      </c>
    </row>
    <row r="24" spans="2:11">
      <c r="B24" t="s">
        <v>21</v>
      </c>
      <c r="C24" t="s">
        <v>58</v>
      </c>
      <c r="D24" t="s">
        <v>10</v>
      </c>
      <c r="E24" t="s">
        <v>59</v>
      </c>
      <c r="F24" t="s">
        <v>40</v>
      </c>
      <c r="G24" t="s">
        <v>60</v>
      </c>
      <c r="H24" t="s">
        <v>61</v>
      </c>
      <c r="I24" t="s">
        <v>27</v>
      </c>
      <c r="J24" t="s">
        <v>8</v>
      </c>
      <c r="K24" t="s">
        <v>62</v>
      </c>
    </row>
    <row r="25" spans="2:11">
      <c r="B25" t="s">
        <v>21</v>
      </c>
      <c r="C25" t="s">
        <v>58</v>
      </c>
      <c r="D25" t="s">
        <v>10</v>
      </c>
      <c r="E25" t="s">
        <v>63</v>
      </c>
      <c r="F25" t="s">
        <v>40</v>
      </c>
      <c r="G25" t="s">
        <v>60</v>
      </c>
      <c r="H25" t="s">
        <v>61</v>
      </c>
      <c r="I25" t="s">
        <v>27</v>
      </c>
      <c r="J25" t="s">
        <v>8</v>
      </c>
      <c r="K25" t="s">
        <v>62</v>
      </c>
    </row>
    <row r="26" spans="2:11">
      <c r="B26" t="s">
        <v>21</v>
      </c>
      <c r="C26" t="s">
        <v>64</v>
      </c>
      <c r="D26" t="s">
        <v>10</v>
      </c>
      <c r="E26" t="s">
        <v>65</v>
      </c>
      <c r="F26" t="s">
        <v>66</v>
      </c>
      <c r="G26" t="s">
        <v>67</v>
      </c>
      <c r="H26" t="s">
        <v>25</v>
      </c>
      <c r="I26" t="s">
        <v>27</v>
      </c>
      <c r="J26" t="s">
        <v>8</v>
      </c>
      <c r="K26" t="s">
        <v>62</v>
      </c>
    </row>
    <row r="27" spans="2:11">
      <c r="B27" t="s">
        <v>21</v>
      </c>
      <c r="C27" t="s">
        <v>68</v>
      </c>
      <c r="D27" t="s">
        <v>10</v>
      </c>
      <c r="E27" t="s">
        <v>69</v>
      </c>
      <c r="F27" t="s">
        <v>70</v>
      </c>
      <c r="G27" t="s">
        <v>25</v>
      </c>
      <c r="H27" t="s">
        <v>26</v>
      </c>
      <c r="I27" t="s">
        <v>27</v>
      </c>
      <c r="J27" t="s">
        <v>8</v>
      </c>
      <c r="K27" t="s">
        <v>71</v>
      </c>
    </row>
    <row r="28" spans="2:11">
      <c r="B28" t="s">
        <v>21</v>
      </c>
      <c r="C28" t="s">
        <v>72</v>
      </c>
      <c r="D28" t="s">
        <v>10</v>
      </c>
      <c r="E28" t="s">
        <v>73</v>
      </c>
      <c r="F28" t="s">
        <v>40</v>
      </c>
      <c r="G28" t="s">
        <v>26</v>
      </c>
      <c r="H28" t="s">
        <v>34</v>
      </c>
      <c r="I28" t="s">
        <v>27</v>
      </c>
      <c r="J28" t="s">
        <v>8</v>
      </c>
      <c r="K28" t="s">
        <v>74</v>
      </c>
    </row>
    <row r="29" spans="2:11">
      <c r="B29" t="s">
        <v>21</v>
      </c>
      <c r="C29" t="s">
        <v>75</v>
      </c>
      <c r="D29" t="s">
        <v>10</v>
      </c>
      <c r="E29" t="s">
        <v>76</v>
      </c>
      <c r="F29" t="s">
        <v>70</v>
      </c>
      <c r="G29" t="s">
        <v>34</v>
      </c>
      <c r="H29" t="s">
        <v>52</v>
      </c>
      <c r="I29" t="s">
        <v>27</v>
      </c>
      <c r="J29" t="s">
        <v>8</v>
      </c>
      <c r="K29" t="s">
        <v>77</v>
      </c>
    </row>
    <row r="30" spans="2:11">
      <c r="B30" t="s">
        <v>21</v>
      </c>
      <c r="C30" t="s">
        <v>78</v>
      </c>
      <c r="D30" t="s">
        <v>10</v>
      </c>
      <c r="E30" t="s">
        <v>79</v>
      </c>
      <c r="F30" t="s">
        <v>80</v>
      </c>
      <c r="G30" t="s">
        <v>34</v>
      </c>
      <c r="H30" t="s">
        <v>52</v>
      </c>
      <c r="I30" t="s">
        <v>27</v>
      </c>
      <c r="J30" t="s">
        <v>8</v>
      </c>
      <c r="K30" t="s">
        <v>62</v>
      </c>
    </row>
    <row r="31" spans="2:11">
      <c r="B31" t="s">
        <v>21</v>
      </c>
      <c r="C31" t="s">
        <v>81</v>
      </c>
      <c r="D31" t="s">
        <v>82</v>
      </c>
      <c r="E31" t="s">
        <v>83</v>
      </c>
      <c r="F31" t="s">
        <v>70</v>
      </c>
      <c r="G31" t="s">
        <v>52</v>
      </c>
      <c r="H31" t="s">
        <v>35</v>
      </c>
      <c r="I31" t="s">
        <v>27</v>
      </c>
      <c r="J31" t="s">
        <v>8</v>
      </c>
      <c r="K31" t="s">
        <v>71</v>
      </c>
    </row>
    <row r="32" spans="2:11">
      <c r="B32" t="s">
        <v>21</v>
      </c>
      <c r="C32" t="s">
        <v>84</v>
      </c>
      <c r="D32" t="s">
        <v>85</v>
      </c>
      <c r="E32" t="s">
        <v>86</v>
      </c>
      <c r="F32" t="s">
        <v>40</v>
      </c>
      <c r="G32" t="s">
        <v>52</v>
      </c>
      <c r="H32" t="s">
        <v>35</v>
      </c>
      <c r="I32" t="s">
        <v>27</v>
      </c>
      <c r="J32" t="s">
        <v>8</v>
      </c>
      <c r="K32" t="s">
        <v>74</v>
      </c>
    </row>
    <row r="33" spans="2:11">
      <c r="B33" t="s">
        <v>21</v>
      </c>
      <c r="C33" t="s">
        <v>87</v>
      </c>
      <c r="D33" t="s">
        <v>88</v>
      </c>
      <c r="E33" t="s">
        <v>89</v>
      </c>
      <c r="F33" t="s">
        <v>40</v>
      </c>
      <c r="G33" t="s">
        <v>52</v>
      </c>
      <c r="H33" t="s">
        <v>35</v>
      </c>
      <c r="I33" t="s">
        <v>27</v>
      </c>
      <c r="J33" t="s">
        <v>8</v>
      </c>
      <c r="K33" t="s">
        <v>74</v>
      </c>
    </row>
    <row r="34" spans="2:12">
      <c r="B34" s="3" t="s">
        <v>90</v>
      </c>
      <c r="C34" s="3" t="s">
        <v>10</v>
      </c>
      <c r="D34" s="3" t="s">
        <v>10</v>
      </c>
      <c r="E34" s="3" t="s">
        <v>10</v>
      </c>
      <c r="F34" s="3" t="s">
        <v>91</v>
      </c>
      <c r="G34" s="3" t="s">
        <v>10</v>
      </c>
      <c r="H34" s="3" t="s">
        <v>10</v>
      </c>
      <c r="I34" s="3" t="s">
        <v>10</v>
      </c>
      <c r="J34" s="3" t="s">
        <v>10</v>
      </c>
      <c r="K34" s="3" t="s">
        <v>10</v>
      </c>
      <c r="L34" s="3" t="s">
        <v>10</v>
      </c>
    </row>
    <row r="35" spans="2:11">
      <c r="B35" s="3" t="s">
        <v>12</v>
      </c>
      <c r="C35" s="3" t="s">
        <v>13</v>
      </c>
      <c r="D35" s="3" t="s">
        <v>14</v>
      </c>
      <c r="E35" s="3" t="s">
        <v>15</v>
      </c>
      <c r="F35" s="3" t="s">
        <v>16</v>
      </c>
      <c r="G35" s="3" t="s">
        <v>17</v>
      </c>
      <c r="H35" s="3" t="s">
        <v>18</v>
      </c>
      <c r="I35" s="3" t="s">
        <v>19</v>
      </c>
      <c r="J35" s="3" t="s">
        <v>4</v>
      </c>
      <c r="K35" s="3" t="s">
        <v>20</v>
      </c>
    </row>
    <row r="36" spans="2:11">
      <c r="B36" t="s">
        <v>21</v>
      </c>
      <c r="C36" t="s">
        <v>92</v>
      </c>
      <c r="D36" t="s">
        <v>10</v>
      </c>
      <c r="E36" t="s">
        <v>93</v>
      </c>
      <c r="F36" t="s">
        <v>94</v>
      </c>
      <c r="G36" t="s">
        <v>26</v>
      </c>
      <c r="H36" t="s">
        <v>34</v>
      </c>
      <c r="I36" t="s">
        <v>27</v>
      </c>
      <c r="J36" t="s">
        <v>8</v>
      </c>
      <c r="K36" t="s">
        <v>53</v>
      </c>
    </row>
    <row r="37" spans="2:12">
      <c r="B37" s="3" t="s">
        <v>95</v>
      </c>
      <c r="C37" s="3" t="s">
        <v>10</v>
      </c>
      <c r="D37" s="3" t="s">
        <v>10</v>
      </c>
      <c r="E37" s="3" t="s">
        <v>10</v>
      </c>
      <c r="F37" s="3" t="s">
        <v>96</v>
      </c>
      <c r="G37" s="3" t="s">
        <v>10</v>
      </c>
      <c r="H37" s="3" t="s">
        <v>10</v>
      </c>
      <c r="I37" s="3" t="s">
        <v>10</v>
      </c>
      <c r="J37" s="3" t="s">
        <v>10</v>
      </c>
      <c r="K37" s="3" t="s">
        <v>10</v>
      </c>
      <c r="L37" s="3" t="s">
        <v>10</v>
      </c>
    </row>
    <row r="38" spans="2:11">
      <c r="B38" s="3" t="s">
        <v>12</v>
      </c>
      <c r="C38" s="3" t="s">
        <v>13</v>
      </c>
      <c r="D38" s="3" t="s">
        <v>14</v>
      </c>
      <c r="E38" s="3" t="s">
        <v>15</v>
      </c>
      <c r="F38" s="3" t="s">
        <v>16</v>
      </c>
      <c r="G38" s="3" t="s">
        <v>17</v>
      </c>
      <c r="H38" s="3" t="s">
        <v>18</v>
      </c>
      <c r="I38" s="3" t="s">
        <v>19</v>
      </c>
      <c r="J38" s="3" t="s">
        <v>4</v>
      </c>
      <c r="K38" s="3" t="s">
        <v>20</v>
      </c>
    </row>
    <row r="39" spans="2:11">
      <c r="B39" t="s">
        <v>21</v>
      </c>
      <c r="C39" t="s">
        <v>97</v>
      </c>
      <c r="D39" t="s">
        <v>10</v>
      </c>
      <c r="E39" t="s">
        <v>98</v>
      </c>
      <c r="F39" t="s">
        <v>33</v>
      </c>
      <c r="G39" t="s">
        <v>26</v>
      </c>
      <c r="H39" t="s">
        <v>34</v>
      </c>
      <c r="I39" t="s">
        <v>27</v>
      </c>
      <c r="J39" t="s">
        <v>8</v>
      </c>
      <c r="K39" t="s">
        <v>99</v>
      </c>
    </row>
    <row r="40" spans="2:11">
      <c r="B40" t="s">
        <v>21</v>
      </c>
      <c r="C40" t="s">
        <v>100</v>
      </c>
      <c r="D40" t="s">
        <v>10</v>
      </c>
      <c r="E40" t="s">
        <v>98</v>
      </c>
      <c r="F40" t="s">
        <v>33</v>
      </c>
      <c r="G40" t="s">
        <v>34</v>
      </c>
      <c r="H40" t="s">
        <v>52</v>
      </c>
      <c r="I40" t="s">
        <v>27</v>
      </c>
      <c r="J40" t="s">
        <v>8</v>
      </c>
      <c r="K40" t="s">
        <v>101</v>
      </c>
    </row>
    <row r="41" spans="2:11">
      <c r="B41" t="s">
        <v>21</v>
      </c>
      <c r="C41" t="s">
        <v>102</v>
      </c>
      <c r="D41" t="s">
        <v>10</v>
      </c>
      <c r="E41" t="s">
        <v>103</v>
      </c>
      <c r="F41" t="s">
        <v>33</v>
      </c>
      <c r="G41" t="s">
        <v>34</v>
      </c>
      <c r="H41" t="s">
        <v>52</v>
      </c>
      <c r="I41" t="s">
        <v>27</v>
      </c>
      <c r="J41" t="s">
        <v>8</v>
      </c>
      <c r="K41" t="s">
        <v>101</v>
      </c>
    </row>
    <row r="42" spans="2:12">
      <c r="B42" s="3" t="s">
        <v>104</v>
      </c>
      <c r="C42" s="3" t="s">
        <v>10</v>
      </c>
      <c r="D42" s="3" t="s">
        <v>10</v>
      </c>
      <c r="E42" s="3" t="s">
        <v>10</v>
      </c>
      <c r="F42" s="3" t="s">
        <v>105</v>
      </c>
      <c r="G42" s="3" t="s">
        <v>10</v>
      </c>
      <c r="H42" s="3" t="s">
        <v>10</v>
      </c>
      <c r="I42" s="3" t="s">
        <v>10</v>
      </c>
      <c r="J42" s="3" t="s">
        <v>10</v>
      </c>
      <c r="K42" s="3" t="s">
        <v>10</v>
      </c>
      <c r="L42" s="3" t="s">
        <v>10</v>
      </c>
    </row>
    <row r="43" spans="2:11">
      <c r="B43" s="3" t="s">
        <v>12</v>
      </c>
      <c r="C43" s="3" t="s">
        <v>13</v>
      </c>
      <c r="D43" s="3" t="s">
        <v>14</v>
      </c>
      <c r="E43" s="3" t="s">
        <v>15</v>
      </c>
      <c r="F43" s="3" t="s">
        <v>16</v>
      </c>
      <c r="G43" s="3" t="s">
        <v>17</v>
      </c>
      <c r="H43" s="3" t="s">
        <v>18</v>
      </c>
      <c r="I43" s="3" t="s">
        <v>19</v>
      </c>
      <c r="J43" s="3" t="s">
        <v>4</v>
      </c>
      <c r="K43" s="3" t="s">
        <v>20</v>
      </c>
    </row>
    <row r="44" spans="2:11">
      <c r="B44" t="s">
        <v>21</v>
      </c>
      <c r="C44" t="s">
        <v>106</v>
      </c>
      <c r="D44" t="s">
        <v>107</v>
      </c>
      <c r="E44" t="s">
        <v>108</v>
      </c>
      <c r="F44" t="s">
        <v>40</v>
      </c>
      <c r="G44" t="s">
        <v>109</v>
      </c>
      <c r="H44" t="s">
        <v>61</v>
      </c>
      <c r="I44" t="s">
        <v>36</v>
      </c>
      <c r="J44" t="s">
        <v>8</v>
      </c>
      <c r="K44" t="s">
        <v>110</v>
      </c>
    </row>
    <row r="45" spans="2:11">
      <c r="B45" t="s">
        <v>21</v>
      </c>
      <c r="C45" t="s">
        <v>111</v>
      </c>
      <c r="D45" t="s">
        <v>112</v>
      </c>
      <c r="E45" t="s">
        <v>108</v>
      </c>
      <c r="F45" t="s">
        <v>40</v>
      </c>
      <c r="G45" t="s">
        <v>109</v>
      </c>
      <c r="H45" t="s">
        <v>61</v>
      </c>
      <c r="I45" t="s">
        <v>36</v>
      </c>
      <c r="J45" t="s">
        <v>8</v>
      </c>
      <c r="K45" t="s">
        <v>113</v>
      </c>
    </row>
    <row r="46" spans="2:11">
      <c r="B46" t="s">
        <v>21</v>
      </c>
      <c r="C46" t="s">
        <v>114</v>
      </c>
      <c r="D46" t="s">
        <v>10</v>
      </c>
      <c r="E46" t="s">
        <v>115</v>
      </c>
      <c r="F46" t="s">
        <v>40</v>
      </c>
      <c r="G46" t="s">
        <v>60</v>
      </c>
      <c r="H46" t="s">
        <v>61</v>
      </c>
      <c r="I46" t="s">
        <v>27</v>
      </c>
      <c r="J46" t="s">
        <v>8</v>
      </c>
      <c r="K46" t="s">
        <v>116</v>
      </c>
    </row>
    <row r="47" spans="2:11">
      <c r="B47" t="s">
        <v>21</v>
      </c>
      <c r="C47" t="s">
        <v>117</v>
      </c>
      <c r="D47" t="s">
        <v>118</v>
      </c>
      <c r="E47" t="s">
        <v>119</v>
      </c>
      <c r="F47" t="s">
        <v>40</v>
      </c>
      <c r="G47" t="s">
        <v>60</v>
      </c>
      <c r="H47" t="s">
        <v>61</v>
      </c>
      <c r="I47" t="s">
        <v>27</v>
      </c>
      <c r="J47" t="s">
        <v>8</v>
      </c>
      <c r="K47" t="s">
        <v>116</v>
      </c>
    </row>
    <row r="48" spans="2:11">
      <c r="B48" t="s">
        <v>21</v>
      </c>
      <c r="C48" t="s">
        <v>120</v>
      </c>
      <c r="D48" t="s">
        <v>121</v>
      </c>
      <c r="E48" t="s">
        <v>122</v>
      </c>
      <c r="F48" t="s">
        <v>40</v>
      </c>
      <c r="G48" t="s">
        <v>67</v>
      </c>
      <c r="H48" t="s">
        <v>25</v>
      </c>
      <c r="I48" t="s">
        <v>27</v>
      </c>
      <c r="J48" t="s">
        <v>8</v>
      </c>
      <c r="K48" t="s">
        <v>116</v>
      </c>
    </row>
    <row r="49" spans="2:11">
      <c r="B49" t="s">
        <v>21</v>
      </c>
      <c r="C49" t="s">
        <v>120</v>
      </c>
      <c r="D49" t="s">
        <v>121</v>
      </c>
      <c r="E49" t="s">
        <v>123</v>
      </c>
      <c r="F49" t="s">
        <v>40</v>
      </c>
      <c r="G49" t="s">
        <v>67</v>
      </c>
      <c r="H49" t="s">
        <v>25</v>
      </c>
      <c r="I49" t="s">
        <v>27</v>
      </c>
      <c r="J49" t="s">
        <v>8</v>
      </c>
      <c r="K49" t="s">
        <v>116</v>
      </c>
    </row>
    <row r="50" spans="2:11">
      <c r="B50" t="s">
        <v>21</v>
      </c>
      <c r="C50" t="s">
        <v>124</v>
      </c>
      <c r="D50" t="s">
        <v>125</v>
      </c>
      <c r="E50" t="s">
        <v>115</v>
      </c>
      <c r="F50" t="s">
        <v>40</v>
      </c>
      <c r="G50" t="s">
        <v>67</v>
      </c>
      <c r="H50" t="s">
        <v>25</v>
      </c>
      <c r="I50" t="s">
        <v>27</v>
      </c>
      <c r="J50" t="s">
        <v>8</v>
      </c>
      <c r="K50" t="s">
        <v>116</v>
      </c>
    </row>
    <row r="51" spans="2:11">
      <c r="B51" t="s">
        <v>21</v>
      </c>
      <c r="C51" t="s">
        <v>126</v>
      </c>
      <c r="D51" t="s">
        <v>10</v>
      </c>
      <c r="E51" t="s">
        <v>127</v>
      </c>
      <c r="F51" t="s">
        <v>66</v>
      </c>
      <c r="G51" t="s">
        <v>67</v>
      </c>
      <c r="H51" t="s">
        <v>25</v>
      </c>
      <c r="I51" t="s">
        <v>27</v>
      </c>
      <c r="J51" t="s">
        <v>8</v>
      </c>
      <c r="K51" t="s">
        <v>71</v>
      </c>
    </row>
    <row r="52" spans="2:11">
      <c r="B52" t="s">
        <v>21</v>
      </c>
      <c r="C52" t="s">
        <v>128</v>
      </c>
      <c r="D52" t="s">
        <v>10</v>
      </c>
      <c r="E52" t="s">
        <v>129</v>
      </c>
      <c r="F52" t="s">
        <v>40</v>
      </c>
      <c r="G52" t="s">
        <v>25</v>
      </c>
      <c r="H52" t="s">
        <v>26</v>
      </c>
      <c r="I52" t="s">
        <v>27</v>
      </c>
      <c r="J52" t="s">
        <v>8</v>
      </c>
      <c r="K52" t="s">
        <v>74</v>
      </c>
    </row>
    <row r="53" spans="2:11">
      <c r="B53" t="s">
        <v>21</v>
      </c>
      <c r="C53" t="s">
        <v>128</v>
      </c>
      <c r="D53" t="s">
        <v>10</v>
      </c>
      <c r="E53" t="s">
        <v>130</v>
      </c>
      <c r="F53" t="s">
        <v>40</v>
      </c>
      <c r="G53" t="s">
        <v>25</v>
      </c>
      <c r="H53" t="s">
        <v>26</v>
      </c>
      <c r="I53" t="s">
        <v>27</v>
      </c>
      <c r="J53" t="s">
        <v>8</v>
      </c>
      <c r="K53" t="s">
        <v>74</v>
      </c>
    </row>
    <row r="54" spans="2:11">
      <c r="B54" t="s">
        <v>21</v>
      </c>
      <c r="C54" t="s">
        <v>128</v>
      </c>
      <c r="D54" t="s">
        <v>10</v>
      </c>
      <c r="E54" t="s">
        <v>131</v>
      </c>
      <c r="F54" t="s">
        <v>40</v>
      </c>
      <c r="G54" t="s">
        <v>25</v>
      </c>
      <c r="H54" t="s">
        <v>26</v>
      </c>
      <c r="I54" t="s">
        <v>27</v>
      </c>
      <c r="J54" t="s">
        <v>8</v>
      </c>
      <c r="K54" t="s">
        <v>74</v>
      </c>
    </row>
    <row r="55" spans="2:11">
      <c r="B55" t="s">
        <v>21</v>
      </c>
      <c r="C55" t="s">
        <v>132</v>
      </c>
      <c r="D55" t="s">
        <v>133</v>
      </c>
      <c r="E55" t="s">
        <v>134</v>
      </c>
      <c r="F55" t="s">
        <v>40</v>
      </c>
      <c r="G55" t="s">
        <v>67</v>
      </c>
      <c r="H55" t="s">
        <v>26</v>
      </c>
      <c r="I55" t="s">
        <v>36</v>
      </c>
      <c r="J55" t="s">
        <v>8</v>
      </c>
      <c r="K55" t="s">
        <v>113</v>
      </c>
    </row>
    <row r="56" spans="2:11">
      <c r="B56" t="s">
        <v>21</v>
      </c>
      <c r="C56" t="s">
        <v>135</v>
      </c>
      <c r="D56" t="s">
        <v>136</v>
      </c>
      <c r="E56" t="s">
        <v>137</v>
      </c>
      <c r="F56" t="s">
        <v>40</v>
      </c>
      <c r="G56" t="s">
        <v>67</v>
      </c>
      <c r="H56" t="s">
        <v>26</v>
      </c>
      <c r="I56" t="s">
        <v>36</v>
      </c>
      <c r="J56" t="s">
        <v>8</v>
      </c>
      <c r="K56" t="s">
        <v>113</v>
      </c>
    </row>
    <row r="57" spans="2:11">
      <c r="B57" t="s">
        <v>21</v>
      </c>
      <c r="C57" t="s">
        <v>138</v>
      </c>
      <c r="D57" t="s">
        <v>10</v>
      </c>
      <c r="E57" t="s">
        <v>139</v>
      </c>
      <c r="F57" t="s">
        <v>66</v>
      </c>
      <c r="G57" t="s">
        <v>52</v>
      </c>
      <c r="H57" t="s">
        <v>35</v>
      </c>
      <c r="I57" t="s">
        <v>27</v>
      </c>
      <c r="J57" t="s">
        <v>8</v>
      </c>
      <c r="K57" t="s">
        <v>140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L14" sqref="L14"/>
    </sheetView>
  </sheetViews>
  <sheetFormatPr defaultColWidth="11" defaultRowHeight="14.25"/>
  <cols>
    <col min="6" max="6" width="19.375" customWidth="1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141</v>
      </c>
    </row>
    <row r="2" spans="1:9">
      <c r="A2" t="s">
        <v>22</v>
      </c>
      <c r="B2" t="s">
        <v>25</v>
      </c>
      <c r="C2" t="s">
        <v>26</v>
      </c>
      <c r="D2" s="4">
        <v>210</v>
      </c>
      <c r="E2" t="str">
        <f>VLOOKUP(A2,HOP!A:L,12,0)</f>
        <v>210.00</v>
      </c>
      <c r="F2" t="str">
        <f>VLOOKUP(A2,HOP!A:C,3,0)</f>
        <v>2065362</v>
      </c>
      <c r="G2">
        <f t="shared" ref="G2:G8" si="0">D2-E2</f>
        <v>0</v>
      </c>
      <c r="H2" t="str">
        <f>$H$1&amp;F2</f>
        <v>,2065362</v>
      </c>
      <c r="I2" t="str">
        <f>VLOOKUP(A2,HOP!A:T,20,0)</f>
        <v>直采</v>
      </c>
    </row>
    <row r="3" spans="1:9">
      <c r="A3" t="s">
        <v>31</v>
      </c>
      <c r="B3" t="s">
        <v>34</v>
      </c>
      <c r="C3" t="s">
        <v>35</v>
      </c>
      <c r="D3" s="4">
        <v>804</v>
      </c>
      <c r="E3" t="str">
        <f>VLOOKUP(A3,HOP!A:L,12,0)</f>
        <v>804.00</v>
      </c>
      <c r="F3" t="str">
        <f>VLOOKUP(A3,HOP!A:C,3,0)</f>
        <v>2063782</v>
      </c>
      <c r="G3">
        <f t="shared" si="0"/>
        <v>0</v>
      </c>
      <c r="H3" t="str">
        <f>$H$1&amp;F3</f>
        <v>,2063782</v>
      </c>
      <c r="I3" t="str">
        <f>VLOOKUP(A3,HOP!A:T,20,0)</f>
        <v>直采</v>
      </c>
    </row>
    <row r="4" spans="1:9">
      <c r="A4" t="s">
        <v>38</v>
      </c>
      <c r="B4" t="s">
        <v>34</v>
      </c>
      <c r="C4" t="s">
        <v>35</v>
      </c>
      <c r="D4" s="4">
        <v>1320</v>
      </c>
      <c r="E4" t="str">
        <f>VLOOKUP(A4,HOP!A:L,12,0)</f>
        <v>1320.00</v>
      </c>
      <c r="F4" t="str">
        <f>VLOOKUP(A4,HOP!A:C,3,0)</f>
        <v>2064237</v>
      </c>
      <c r="G4">
        <f t="shared" si="0"/>
        <v>0</v>
      </c>
      <c r="H4" t="str">
        <f>$H$1&amp;F4</f>
        <v>,2064237</v>
      </c>
      <c r="I4" t="str">
        <f>VLOOKUP(A4,HOP!A:T,20,0)</f>
        <v>直采</v>
      </c>
    </row>
    <row r="5" spans="1:9">
      <c r="A5" t="s">
        <v>45</v>
      </c>
      <c r="B5" t="s">
        <v>26</v>
      </c>
      <c r="C5" t="s">
        <v>34</v>
      </c>
      <c r="D5" s="4">
        <v>388</v>
      </c>
      <c r="E5" t="str">
        <f>VLOOKUP(A5,HOP!A:L,12,0)</f>
        <v>388.00</v>
      </c>
      <c r="F5" t="str">
        <f>VLOOKUP(A5,HOP!A:C,3,0)</f>
        <v>2067294</v>
      </c>
      <c r="G5">
        <f t="shared" si="0"/>
        <v>0</v>
      </c>
      <c r="H5" t="str">
        <f>$H$1&amp;F5</f>
        <v>,2067294</v>
      </c>
      <c r="I5" t="str">
        <f>VLOOKUP(A5,HOP!A:T,20,0)</f>
        <v>直采</v>
      </c>
    </row>
    <row r="6" spans="1:9">
      <c r="A6" t="s">
        <v>49</v>
      </c>
      <c r="B6" t="s">
        <v>34</v>
      </c>
      <c r="C6" t="s">
        <v>52</v>
      </c>
      <c r="D6" s="4">
        <v>590</v>
      </c>
      <c r="E6" t="str">
        <f>VLOOKUP(A6,HOP!A:L,12,0)</f>
        <v>590.00</v>
      </c>
      <c r="F6" t="str">
        <f>VLOOKUP(A6,HOP!A:C,3,0)</f>
        <v>2068084</v>
      </c>
      <c r="G6">
        <f t="shared" si="0"/>
        <v>0</v>
      </c>
      <c r="H6" t="str">
        <f>$H$1&amp;F6</f>
        <v>,2068084</v>
      </c>
      <c r="I6" t="str">
        <f>VLOOKUP(A6,HOP!A:T,20,0)</f>
        <v>直采</v>
      </c>
    </row>
    <row r="7" spans="1:9">
      <c r="A7" t="s">
        <v>54</v>
      </c>
      <c r="B7" t="s">
        <v>34</v>
      </c>
      <c r="C7" t="s">
        <v>52</v>
      </c>
      <c r="D7" s="4">
        <v>599</v>
      </c>
      <c r="E7" t="str">
        <f>VLOOKUP(A7,HOP!A:L,12,0)</f>
        <v>599.00</v>
      </c>
      <c r="F7" t="str">
        <f>VLOOKUP(A7,HOP!A:C,3,0)</f>
        <v>2068788</v>
      </c>
      <c r="G7">
        <f t="shared" si="0"/>
        <v>0</v>
      </c>
      <c r="H7" t="str">
        <f>$H$1&amp;F7</f>
        <v>,2068788</v>
      </c>
      <c r="I7" t="str">
        <f>VLOOKUP(A7,HOP!A:T,20,0)</f>
        <v>直采</v>
      </c>
    </row>
    <row r="8" spans="1:10">
      <c r="A8">
        <v>960772956</v>
      </c>
      <c r="B8" t="s">
        <v>60</v>
      </c>
      <c r="C8" t="s">
        <v>61</v>
      </c>
      <c r="D8" s="4">
        <v>772</v>
      </c>
      <c r="E8">
        <v>772</v>
      </c>
      <c r="F8" s="8" t="s">
        <v>142</v>
      </c>
      <c r="G8">
        <f t="shared" si="0"/>
        <v>0</v>
      </c>
      <c r="H8" t="str">
        <f>$H$1&amp;F8</f>
        <v>,202104111846040001</v>
      </c>
      <c r="I8" t="e">
        <f>VLOOKUP(A8,HOP!A:T,20,0)</f>
        <v>#N/A</v>
      </c>
      <c r="J8">
        <v>4.11</v>
      </c>
    </row>
    <row r="9" spans="1:10">
      <c r="A9">
        <v>962104605</v>
      </c>
      <c r="B9" t="s">
        <v>67</v>
      </c>
      <c r="C9" t="s">
        <v>25</v>
      </c>
      <c r="D9" s="4">
        <v>386</v>
      </c>
      <c r="E9">
        <v>386</v>
      </c>
      <c r="F9" s="8" t="s">
        <v>143</v>
      </c>
      <c r="G9">
        <f t="shared" ref="G9:G34" si="1">D9-E9</f>
        <v>0</v>
      </c>
      <c r="H9" t="str">
        <f t="shared" ref="H9:H34" si="2">$H$1&amp;F9</f>
        <v>,202104122230090001</v>
      </c>
      <c r="I9" t="e">
        <f>VLOOKUP(A9,HOP!A:T,20,0)</f>
        <v>#N/A</v>
      </c>
      <c r="J9">
        <v>4.12</v>
      </c>
    </row>
    <row r="10" spans="1:10">
      <c r="A10">
        <v>964074107</v>
      </c>
      <c r="B10" t="s">
        <v>25</v>
      </c>
      <c r="C10" t="s">
        <v>26</v>
      </c>
      <c r="D10" s="4">
        <v>359</v>
      </c>
      <c r="E10">
        <v>359</v>
      </c>
      <c r="F10" s="8" t="s">
        <v>144</v>
      </c>
      <c r="G10">
        <f t="shared" si="1"/>
        <v>0</v>
      </c>
      <c r="H10" t="str">
        <f t="shared" si="2"/>
        <v>,202104141535070021</v>
      </c>
      <c r="I10" t="e">
        <f>VLOOKUP(A10,HOP!A:T,20,0)</f>
        <v>#N/A</v>
      </c>
      <c r="J10">
        <v>4.14</v>
      </c>
    </row>
    <row r="11" spans="1:10">
      <c r="A11">
        <v>965585258</v>
      </c>
      <c r="B11" t="s">
        <v>26</v>
      </c>
      <c r="C11" t="s">
        <v>34</v>
      </c>
      <c r="D11" s="4">
        <v>377</v>
      </c>
      <c r="E11">
        <v>377</v>
      </c>
      <c r="F11" s="8" t="s">
        <v>145</v>
      </c>
      <c r="G11">
        <f t="shared" si="1"/>
        <v>0</v>
      </c>
      <c r="H11" t="str">
        <f t="shared" si="2"/>
        <v>,202104152052050021</v>
      </c>
      <c r="I11" t="e">
        <f>VLOOKUP(A11,HOP!A:T,20,0)</f>
        <v>#N/A</v>
      </c>
      <c r="J11">
        <v>4.15</v>
      </c>
    </row>
    <row r="12" spans="1:10">
      <c r="A12">
        <v>966174810</v>
      </c>
      <c r="B12" t="s">
        <v>34</v>
      </c>
      <c r="C12" t="s">
        <v>52</v>
      </c>
      <c r="D12" s="4">
        <v>350</v>
      </c>
      <c r="E12">
        <v>350</v>
      </c>
      <c r="F12" s="8" t="s">
        <v>146</v>
      </c>
      <c r="G12">
        <f t="shared" si="1"/>
        <v>0</v>
      </c>
      <c r="H12" t="str">
        <f t="shared" si="2"/>
        <v>,202104161007550001</v>
      </c>
      <c r="I12" t="e">
        <f>VLOOKUP(A12,HOP!A:T,20,0)</f>
        <v>#N/A</v>
      </c>
      <c r="J12">
        <v>4.16</v>
      </c>
    </row>
    <row r="13" spans="1:10">
      <c r="A13">
        <v>966744967</v>
      </c>
      <c r="B13" t="s">
        <v>34</v>
      </c>
      <c r="C13" t="s">
        <v>52</v>
      </c>
      <c r="D13" s="4">
        <v>386</v>
      </c>
      <c r="E13">
        <v>386</v>
      </c>
      <c r="F13" s="8" t="s">
        <v>147</v>
      </c>
      <c r="G13">
        <f t="shared" si="1"/>
        <v>0</v>
      </c>
      <c r="H13" t="str">
        <f t="shared" si="2"/>
        <v>,202104162136040021</v>
      </c>
      <c r="I13" t="e">
        <f>VLOOKUP(A13,HOP!A:T,20,0)</f>
        <v>#N/A</v>
      </c>
      <c r="J13">
        <v>4.16</v>
      </c>
    </row>
    <row r="14" spans="1:10">
      <c r="A14">
        <v>962722499</v>
      </c>
      <c r="B14" t="s">
        <v>52</v>
      </c>
      <c r="C14" t="s">
        <v>35</v>
      </c>
      <c r="D14" s="4">
        <v>359</v>
      </c>
      <c r="E14">
        <v>359</v>
      </c>
      <c r="F14" s="8" t="s">
        <v>148</v>
      </c>
      <c r="G14">
        <f t="shared" si="1"/>
        <v>0</v>
      </c>
      <c r="H14" t="str">
        <f t="shared" si="2"/>
        <v>,202104131113070020</v>
      </c>
      <c r="I14" t="e">
        <f>VLOOKUP(A14,HOP!A:T,20,0)</f>
        <v>#N/A</v>
      </c>
      <c r="J14">
        <v>4.13</v>
      </c>
    </row>
    <row r="15" spans="1:10">
      <c r="A15">
        <v>967749029</v>
      </c>
      <c r="B15" t="s">
        <v>52</v>
      </c>
      <c r="C15" t="s">
        <v>35</v>
      </c>
      <c r="D15" s="4">
        <v>377</v>
      </c>
      <c r="E15">
        <v>377</v>
      </c>
      <c r="F15" s="8" t="s">
        <v>149</v>
      </c>
      <c r="G15">
        <f t="shared" si="1"/>
        <v>0</v>
      </c>
      <c r="H15" t="str">
        <f t="shared" si="2"/>
        <v>,202104171839310020</v>
      </c>
      <c r="I15" t="e">
        <f>VLOOKUP(A15,HOP!A:T,20,0)</f>
        <v>#N/A</v>
      </c>
      <c r="J15">
        <v>4.17</v>
      </c>
    </row>
    <row r="16" spans="1:10">
      <c r="A16">
        <v>967835415</v>
      </c>
      <c r="B16" t="s">
        <v>52</v>
      </c>
      <c r="C16" t="s">
        <v>35</v>
      </c>
      <c r="D16" s="4">
        <v>377</v>
      </c>
      <c r="E16">
        <v>377</v>
      </c>
      <c r="F16" s="8" t="s">
        <v>150</v>
      </c>
      <c r="G16">
        <f t="shared" si="1"/>
        <v>0</v>
      </c>
      <c r="H16" t="str">
        <f t="shared" si="2"/>
        <v>,202104172028040020</v>
      </c>
      <c r="I16" t="e">
        <f>VLOOKUP(A16,HOP!A:T,20,0)</f>
        <v>#N/A</v>
      </c>
      <c r="J16">
        <v>4.17</v>
      </c>
    </row>
    <row r="17" spans="1:9">
      <c r="A17" t="s">
        <v>92</v>
      </c>
      <c r="B17" t="s">
        <v>26</v>
      </c>
      <c r="C17" t="s">
        <v>34</v>
      </c>
      <c r="D17" s="4">
        <v>590</v>
      </c>
      <c r="E17" t="str">
        <f>VLOOKUP(A17,HOP!A:L,12,0)</f>
        <v>590.00</v>
      </c>
      <c r="F17" t="str">
        <f>VLOOKUP(A17,HOP!A:C,3,0)</f>
        <v>2067407</v>
      </c>
      <c r="G17">
        <f t="shared" si="1"/>
        <v>0</v>
      </c>
      <c r="H17" t="str">
        <f t="shared" si="2"/>
        <v>,2067407</v>
      </c>
      <c r="I17" t="str">
        <f>VLOOKUP(A17,HOP!A:T,20,0)</f>
        <v>直采</v>
      </c>
    </row>
    <row r="18" spans="1:10">
      <c r="A18">
        <v>965066514</v>
      </c>
      <c r="B18" t="s">
        <v>26</v>
      </c>
      <c r="C18" t="s">
        <v>34</v>
      </c>
      <c r="D18" s="4">
        <v>183</v>
      </c>
      <c r="E18">
        <v>183</v>
      </c>
      <c r="F18" s="8" t="s">
        <v>151</v>
      </c>
      <c r="G18">
        <f t="shared" si="1"/>
        <v>0</v>
      </c>
      <c r="H18" t="str">
        <f t="shared" si="2"/>
        <v>,202104151008120001</v>
      </c>
      <c r="I18" t="e">
        <f>VLOOKUP(A18,HOP!A:T,20,0)</f>
        <v>#N/A</v>
      </c>
      <c r="J18">
        <v>4.15</v>
      </c>
    </row>
    <row r="19" spans="1:10">
      <c r="A19">
        <v>966063745</v>
      </c>
      <c r="B19" t="s">
        <v>34</v>
      </c>
      <c r="C19" t="s">
        <v>52</v>
      </c>
      <c r="D19" s="4">
        <v>195</v>
      </c>
      <c r="E19">
        <v>195</v>
      </c>
      <c r="F19" s="8" t="s">
        <v>152</v>
      </c>
      <c r="G19">
        <f t="shared" si="1"/>
        <v>0</v>
      </c>
      <c r="H19" t="str">
        <f t="shared" si="2"/>
        <v>,202104160810440001</v>
      </c>
      <c r="I19" t="e">
        <f>VLOOKUP(A19,HOP!A:T,20,0)</f>
        <v>#N/A</v>
      </c>
      <c r="J19">
        <v>4.16</v>
      </c>
    </row>
    <row r="20" spans="1:10">
      <c r="A20">
        <v>966740988</v>
      </c>
      <c r="B20" t="s">
        <v>34</v>
      </c>
      <c r="C20" t="s">
        <v>52</v>
      </c>
      <c r="D20" s="4">
        <v>195</v>
      </c>
      <c r="E20">
        <v>195</v>
      </c>
      <c r="F20" s="8" t="s">
        <v>153</v>
      </c>
      <c r="G20">
        <f t="shared" si="1"/>
        <v>0</v>
      </c>
      <c r="H20" t="str">
        <f t="shared" si="2"/>
        <v>,202104162130250021</v>
      </c>
      <c r="I20" t="e">
        <f>VLOOKUP(A20,HOP!A:T,20,0)</f>
        <v>#N/A</v>
      </c>
      <c r="J20">
        <v>4.16</v>
      </c>
    </row>
    <row r="21" spans="1:10">
      <c r="A21">
        <v>959159224</v>
      </c>
      <c r="B21" t="s">
        <v>109</v>
      </c>
      <c r="C21" t="s">
        <v>61</v>
      </c>
      <c r="D21" s="4">
        <v>646</v>
      </c>
      <c r="E21">
        <v>646</v>
      </c>
      <c r="F21" s="8" t="s">
        <v>154</v>
      </c>
      <c r="G21">
        <f t="shared" si="1"/>
        <v>0</v>
      </c>
      <c r="H21" t="str">
        <f t="shared" si="2"/>
        <v>,202104100901400020</v>
      </c>
      <c r="I21" t="e">
        <f>VLOOKUP(A21,HOP!A:T,20,0)</f>
        <v>#N/A</v>
      </c>
      <c r="J21" s="5">
        <v>4.1</v>
      </c>
    </row>
    <row r="22" spans="1:10">
      <c r="A22">
        <v>959175021</v>
      </c>
      <c r="B22" t="s">
        <v>109</v>
      </c>
      <c r="C22" t="s">
        <v>61</v>
      </c>
      <c r="D22" s="4">
        <v>754</v>
      </c>
      <c r="E22">
        <v>754</v>
      </c>
      <c r="F22" s="8" t="s">
        <v>155</v>
      </c>
      <c r="G22">
        <f t="shared" si="1"/>
        <v>0</v>
      </c>
      <c r="H22" t="str">
        <f t="shared" si="2"/>
        <v>,202104100901300001</v>
      </c>
      <c r="I22" t="e">
        <f>VLOOKUP(A22,HOP!A:T,20,0)</f>
        <v>#N/A</v>
      </c>
      <c r="J22" s="5">
        <v>4.1</v>
      </c>
    </row>
    <row r="23" spans="1:10">
      <c r="A23">
        <v>960432087</v>
      </c>
      <c r="B23" t="s">
        <v>60</v>
      </c>
      <c r="C23" t="s">
        <v>61</v>
      </c>
      <c r="D23" s="4">
        <v>332</v>
      </c>
      <c r="E23">
        <v>332</v>
      </c>
      <c r="F23" s="8" t="s">
        <v>156</v>
      </c>
      <c r="G23">
        <f t="shared" si="1"/>
        <v>0</v>
      </c>
      <c r="H23" t="str">
        <f t="shared" si="2"/>
        <v>,202104111117100020</v>
      </c>
      <c r="I23" t="e">
        <f>VLOOKUP(A23,HOP!A:T,20,0)</f>
        <v>#N/A</v>
      </c>
      <c r="J23">
        <v>4.11</v>
      </c>
    </row>
    <row r="24" spans="1:10">
      <c r="A24">
        <v>960855009</v>
      </c>
      <c r="B24" t="s">
        <v>60</v>
      </c>
      <c r="C24" t="s">
        <v>61</v>
      </c>
      <c r="D24" s="4">
        <v>332</v>
      </c>
      <c r="E24">
        <v>332</v>
      </c>
      <c r="F24" s="8" t="s">
        <v>157</v>
      </c>
      <c r="G24">
        <f t="shared" si="1"/>
        <v>0</v>
      </c>
      <c r="H24" t="str">
        <f t="shared" si="2"/>
        <v>,202104112013420001</v>
      </c>
      <c r="I24" t="e">
        <f>VLOOKUP(A24,HOP!A:T,20,0)</f>
        <v>#N/A</v>
      </c>
      <c r="J24">
        <v>4.11</v>
      </c>
    </row>
    <row r="25" spans="1:10">
      <c r="A25">
        <v>962545425</v>
      </c>
      <c r="B25" t="s">
        <v>67</v>
      </c>
      <c r="C25" t="s">
        <v>25</v>
      </c>
      <c r="D25" s="4">
        <v>664</v>
      </c>
      <c r="E25">
        <v>664</v>
      </c>
      <c r="F25" s="8" t="s">
        <v>158</v>
      </c>
      <c r="G25">
        <f t="shared" si="1"/>
        <v>0</v>
      </c>
      <c r="H25" t="str">
        <f t="shared" si="2"/>
        <v>,202104130806500020</v>
      </c>
      <c r="I25" t="e">
        <f>VLOOKUP(A25,HOP!A:T,20,0)</f>
        <v>#N/A</v>
      </c>
      <c r="J25">
        <v>4.13</v>
      </c>
    </row>
    <row r="26" spans="1:10">
      <c r="A26">
        <v>962669829</v>
      </c>
      <c r="B26" t="s">
        <v>67</v>
      </c>
      <c r="C26" t="s">
        <v>25</v>
      </c>
      <c r="D26" s="4">
        <v>332</v>
      </c>
      <c r="E26">
        <v>332</v>
      </c>
      <c r="F26" s="8" t="s">
        <v>159</v>
      </c>
      <c r="G26">
        <f t="shared" si="1"/>
        <v>0</v>
      </c>
      <c r="H26" t="str">
        <f>$H$1&amp;F26</f>
        <v>,202104131004080021</v>
      </c>
      <c r="I26" t="e">
        <f>VLOOKUP(A26,HOP!A:T,20,0)</f>
        <v>#N/A</v>
      </c>
      <c r="J26">
        <v>4.13</v>
      </c>
    </row>
    <row r="27" spans="1:10">
      <c r="A27">
        <v>963146933</v>
      </c>
      <c r="B27" t="s">
        <v>67</v>
      </c>
      <c r="C27" t="s">
        <v>25</v>
      </c>
      <c r="D27" s="4">
        <v>359</v>
      </c>
      <c r="E27">
        <v>359</v>
      </c>
      <c r="F27" s="8" t="s">
        <v>160</v>
      </c>
      <c r="G27">
        <f t="shared" si="1"/>
        <v>0</v>
      </c>
      <c r="H27" t="str">
        <f>$H$1&amp;F27</f>
        <v>,202104132013210001</v>
      </c>
      <c r="I27" t="e">
        <f>VLOOKUP(A27,HOP!A:T,20,0)</f>
        <v>#N/A</v>
      </c>
      <c r="J27">
        <v>4.13</v>
      </c>
    </row>
    <row r="28" spans="1:10">
      <c r="A28">
        <v>961994166</v>
      </c>
      <c r="B28" t="s">
        <v>25</v>
      </c>
      <c r="C28" t="s">
        <v>26</v>
      </c>
      <c r="D28" s="4">
        <v>1131</v>
      </c>
      <c r="E28">
        <v>1131</v>
      </c>
      <c r="F28" s="8" t="s">
        <v>161</v>
      </c>
      <c r="G28">
        <f t="shared" si="1"/>
        <v>0</v>
      </c>
      <c r="H28" t="str">
        <f>$H$1&amp;F28</f>
        <v>,202104122007000001</v>
      </c>
      <c r="I28" t="e">
        <f>VLOOKUP(A28,HOP!A:T,20,0)</f>
        <v>#N/A</v>
      </c>
      <c r="J28">
        <v>4.12</v>
      </c>
    </row>
    <row r="29" spans="1:10">
      <c r="A29">
        <v>962721005</v>
      </c>
      <c r="B29" t="s">
        <v>67</v>
      </c>
      <c r="C29" t="s">
        <v>26</v>
      </c>
      <c r="D29" s="4">
        <v>754</v>
      </c>
      <c r="E29">
        <v>754</v>
      </c>
      <c r="F29" s="8" t="s">
        <v>162</v>
      </c>
      <c r="G29">
        <f t="shared" si="1"/>
        <v>0</v>
      </c>
      <c r="H29" t="str">
        <f>$H$1&amp;F29</f>
        <v>,202104131111020020</v>
      </c>
      <c r="I29" t="e">
        <f>VLOOKUP(A29,HOP!A:T,20,0)</f>
        <v>#N/A</v>
      </c>
      <c r="J29">
        <v>4.13</v>
      </c>
    </row>
    <row r="30" spans="1:10">
      <c r="A30">
        <v>962721699</v>
      </c>
      <c r="B30" t="s">
        <v>67</v>
      </c>
      <c r="C30" t="s">
        <v>26</v>
      </c>
      <c r="D30" s="4">
        <v>754</v>
      </c>
      <c r="E30">
        <v>754</v>
      </c>
      <c r="F30" s="8" t="s">
        <v>163</v>
      </c>
      <c r="G30">
        <f t="shared" si="1"/>
        <v>0</v>
      </c>
      <c r="H30" t="str">
        <f>$H$1&amp;F30</f>
        <v>,202104131110520021</v>
      </c>
      <c r="I30" t="e">
        <f>VLOOKUP(A30,HOP!A:T,20,0)</f>
        <v>#N/A</v>
      </c>
      <c r="J30">
        <v>4.13</v>
      </c>
    </row>
    <row r="31" spans="1:10">
      <c r="A31">
        <v>967859301</v>
      </c>
      <c r="B31" t="s">
        <v>52</v>
      </c>
      <c r="C31" t="s">
        <v>35</v>
      </c>
      <c r="D31" s="4">
        <v>439</v>
      </c>
      <c r="E31">
        <v>439</v>
      </c>
      <c r="F31" s="8" t="s">
        <v>164</v>
      </c>
      <c r="G31">
        <f t="shared" si="1"/>
        <v>0</v>
      </c>
      <c r="H31" t="str">
        <f>$H$1&amp;F31</f>
        <v>,202104172115580020</v>
      </c>
      <c r="I31" t="e">
        <f>VLOOKUP(A31,HOP!A:T,20,0)</f>
        <v>#N/A</v>
      </c>
      <c r="J31">
        <v>4.17</v>
      </c>
    </row>
    <row r="33" spans="4:4">
      <c r="D33">
        <f>SUM(D2:D32)</f>
        <v>15314</v>
      </c>
    </row>
    <row r="35" spans="1:1">
      <c r="A35" t="s">
        <v>165</v>
      </c>
    </row>
    <row r="36" spans="1:1">
      <c r="A36" t="s">
        <v>166</v>
      </c>
    </row>
    <row r="37" spans="1:1">
      <c r="A37" t="s">
        <v>167</v>
      </c>
    </row>
  </sheetData>
  <autoFilter ref="A1:I3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168</v>
      </c>
      <c r="B1" s="2" t="s">
        <v>169</v>
      </c>
      <c r="C1" s="2" t="s">
        <v>170</v>
      </c>
      <c r="D1" s="2" t="s">
        <v>171</v>
      </c>
      <c r="E1" s="2" t="s">
        <v>172</v>
      </c>
      <c r="F1" s="2" t="s">
        <v>17</v>
      </c>
      <c r="G1" s="2" t="s">
        <v>18</v>
      </c>
      <c r="H1" s="2" t="s">
        <v>173</v>
      </c>
      <c r="I1" s="2" t="s">
        <v>174</v>
      </c>
      <c r="J1" s="2" t="s">
        <v>175</v>
      </c>
      <c r="K1" s="2" t="s">
        <v>176</v>
      </c>
      <c r="L1" s="2" t="s">
        <v>177</v>
      </c>
      <c r="M1" s="2" t="s">
        <v>178</v>
      </c>
      <c r="N1" s="2" t="s">
        <v>179</v>
      </c>
      <c r="O1" s="2" t="s">
        <v>180</v>
      </c>
      <c r="P1" s="2" t="s">
        <v>181</v>
      </c>
      <c r="Q1" s="2" t="s">
        <v>182</v>
      </c>
      <c r="R1" s="2" t="s">
        <v>183</v>
      </c>
      <c r="S1" s="2" t="s">
        <v>184</v>
      </c>
      <c r="T1" s="2" t="s">
        <v>185</v>
      </c>
    </row>
    <row r="2" s="1" customFormat="1" spans="1:20">
      <c r="A2" s="1" t="s">
        <v>54</v>
      </c>
      <c r="B2" s="1" t="s">
        <v>186</v>
      </c>
      <c r="C2" s="1" t="s">
        <v>187</v>
      </c>
      <c r="D2" s="1" t="s">
        <v>43</v>
      </c>
      <c r="E2" s="1" t="s">
        <v>46</v>
      </c>
      <c r="F2" s="1" t="s">
        <v>186</v>
      </c>
      <c r="G2" s="1" t="s">
        <v>188</v>
      </c>
      <c r="H2" s="1" t="s">
        <v>189</v>
      </c>
      <c r="I2" s="1" t="s">
        <v>55</v>
      </c>
      <c r="J2" s="1" t="s">
        <v>190</v>
      </c>
      <c r="K2" s="1" t="s">
        <v>55</v>
      </c>
      <c r="L2" s="1" t="s">
        <v>55</v>
      </c>
      <c r="M2" s="1" t="s">
        <v>191</v>
      </c>
      <c r="N2" s="1" t="s">
        <v>191</v>
      </c>
      <c r="O2" s="1" t="s">
        <v>7</v>
      </c>
      <c r="P2" s="1" t="s">
        <v>192</v>
      </c>
      <c r="Q2" s="1" t="s">
        <v>193</v>
      </c>
      <c r="R2" s="1" t="s">
        <v>194</v>
      </c>
      <c r="S2" s="1" t="s">
        <v>195</v>
      </c>
      <c r="T2" s="1" t="s">
        <v>196</v>
      </c>
    </row>
    <row r="3" s="1" customFormat="1" spans="1:20">
      <c r="A3" s="1" t="s">
        <v>49</v>
      </c>
      <c r="B3" s="1" t="s">
        <v>197</v>
      </c>
      <c r="C3" s="1" t="s">
        <v>198</v>
      </c>
      <c r="D3" s="1" t="s">
        <v>43</v>
      </c>
      <c r="E3" s="1" t="s">
        <v>50</v>
      </c>
      <c r="F3" s="1" t="s">
        <v>186</v>
      </c>
      <c r="G3" s="1" t="s">
        <v>188</v>
      </c>
      <c r="H3" s="1" t="s">
        <v>189</v>
      </c>
      <c r="I3" s="1" t="s">
        <v>53</v>
      </c>
      <c r="J3" s="1" t="s">
        <v>190</v>
      </c>
      <c r="K3" s="1" t="s">
        <v>53</v>
      </c>
      <c r="L3" s="1" t="s">
        <v>53</v>
      </c>
      <c r="M3" s="1" t="s">
        <v>191</v>
      </c>
      <c r="N3" s="1" t="s">
        <v>191</v>
      </c>
      <c r="O3" s="1" t="s">
        <v>7</v>
      </c>
      <c r="P3" s="1" t="s">
        <v>192</v>
      </c>
      <c r="Q3" s="1" t="s">
        <v>199</v>
      </c>
      <c r="R3" s="1" t="s">
        <v>194</v>
      </c>
      <c r="S3" s="1" t="s">
        <v>195</v>
      </c>
      <c r="T3" s="1" t="s">
        <v>196</v>
      </c>
    </row>
    <row r="4" s="1" customFormat="1" spans="1:20">
      <c r="A4" s="1" t="s">
        <v>92</v>
      </c>
      <c r="B4" s="1" t="s">
        <v>197</v>
      </c>
      <c r="C4" s="1" t="s">
        <v>200</v>
      </c>
      <c r="D4" s="1" t="s">
        <v>90</v>
      </c>
      <c r="E4" s="1" t="s">
        <v>93</v>
      </c>
      <c r="F4" s="1" t="s">
        <v>197</v>
      </c>
      <c r="G4" s="1" t="s">
        <v>186</v>
      </c>
      <c r="H4" s="1" t="s">
        <v>189</v>
      </c>
      <c r="I4" s="1" t="s">
        <v>53</v>
      </c>
      <c r="J4" s="1" t="s">
        <v>190</v>
      </c>
      <c r="K4" s="1" t="s">
        <v>53</v>
      </c>
      <c r="L4" s="1" t="s">
        <v>53</v>
      </c>
      <c r="M4" s="1" t="s">
        <v>191</v>
      </c>
      <c r="N4" s="1" t="s">
        <v>191</v>
      </c>
      <c r="O4" s="1" t="s">
        <v>7</v>
      </c>
      <c r="P4" s="1" t="s">
        <v>192</v>
      </c>
      <c r="Q4" s="1" t="s">
        <v>201</v>
      </c>
      <c r="R4" s="1" t="s">
        <v>194</v>
      </c>
      <c r="S4" s="1" t="s">
        <v>195</v>
      </c>
      <c r="T4" s="1" t="s">
        <v>196</v>
      </c>
    </row>
    <row r="5" s="1" customFormat="1" spans="1:20">
      <c r="A5" s="1" t="s">
        <v>45</v>
      </c>
      <c r="B5" s="1" t="s">
        <v>197</v>
      </c>
      <c r="C5" s="1" t="s">
        <v>202</v>
      </c>
      <c r="D5" s="1" t="s">
        <v>43</v>
      </c>
      <c r="E5" s="1" t="s">
        <v>46</v>
      </c>
      <c r="F5" s="1" t="s">
        <v>197</v>
      </c>
      <c r="G5" s="1" t="s">
        <v>186</v>
      </c>
      <c r="H5" s="1" t="s">
        <v>189</v>
      </c>
      <c r="I5" s="1" t="s">
        <v>48</v>
      </c>
      <c r="J5" s="1" t="s">
        <v>190</v>
      </c>
      <c r="K5" s="1" t="s">
        <v>48</v>
      </c>
      <c r="L5" s="1" t="s">
        <v>48</v>
      </c>
      <c r="M5" s="1" t="s">
        <v>191</v>
      </c>
      <c r="N5" s="1" t="s">
        <v>191</v>
      </c>
      <c r="O5" s="1" t="s">
        <v>7</v>
      </c>
      <c r="P5" s="1" t="s">
        <v>192</v>
      </c>
      <c r="Q5" s="1" t="s">
        <v>203</v>
      </c>
      <c r="R5" s="1" t="s">
        <v>194</v>
      </c>
      <c r="S5" s="1" t="s">
        <v>195</v>
      </c>
      <c r="T5" s="1" t="s">
        <v>196</v>
      </c>
    </row>
    <row r="6" s="1" customFormat="1" spans="1:20">
      <c r="A6" s="1" t="s">
        <v>22</v>
      </c>
      <c r="B6" s="1" t="s">
        <v>204</v>
      </c>
      <c r="C6" s="1" t="s">
        <v>205</v>
      </c>
      <c r="D6" s="1" t="s">
        <v>9</v>
      </c>
      <c r="E6" s="1" t="s">
        <v>23</v>
      </c>
      <c r="F6" s="1" t="s">
        <v>206</v>
      </c>
      <c r="G6" s="1" t="s">
        <v>197</v>
      </c>
      <c r="H6" s="1" t="s">
        <v>189</v>
      </c>
      <c r="I6" s="1" t="s">
        <v>28</v>
      </c>
      <c r="J6" s="1" t="s">
        <v>190</v>
      </c>
      <c r="K6" s="1" t="s">
        <v>28</v>
      </c>
      <c r="L6" s="1" t="s">
        <v>28</v>
      </c>
      <c r="M6" s="1" t="s">
        <v>191</v>
      </c>
      <c r="N6" s="1" t="s">
        <v>191</v>
      </c>
      <c r="O6" s="1" t="s">
        <v>7</v>
      </c>
      <c r="P6" s="1" t="s">
        <v>192</v>
      </c>
      <c r="Q6" s="1" t="s">
        <v>207</v>
      </c>
      <c r="R6" s="1" t="s">
        <v>194</v>
      </c>
      <c r="S6" s="1" t="s">
        <v>195</v>
      </c>
      <c r="T6" s="1" t="s">
        <v>196</v>
      </c>
    </row>
    <row r="7" s="1" customFormat="1" spans="1:20">
      <c r="A7" s="1" t="s">
        <v>208</v>
      </c>
      <c r="B7" s="1" t="s">
        <v>204</v>
      </c>
      <c r="C7" s="1" t="s">
        <v>209</v>
      </c>
      <c r="D7" s="1" t="s">
        <v>29</v>
      </c>
      <c r="E7" s="1" t="s">
        <v>210</v>
      </c>
      <c r="F7" s="1" t="s">
        <v>204</v>
      </c>
      <c r="G7" s="1" t="s">
        <v>197</v>
      </c>
      <c r="H7" s="1" t="s">
        <v>189</v>
      </c>
      <c r="I7" s="1" t="s">
        <v>7</v>
      </c>
      <c r="J7" s="1" t="s">
        <v>190</v>
      </c>
      <c r="K7" s="1" t="s">
        <v>7</v>
      </c>
      <c r="L7" s="1" t="s">
        <v>7</v>
      </c>
      <c r="M7" s="1" t="s">
        <v>191</v>
      </c>
      <c r="N7" s="1" t="s">
        <v>191</v>
      </c>
      <c r="O7" s="1" t="s">
        <v>7</v>
      </c>
      <c r="P7" s="1" t="s">
        <v>192</v>
      </c>
      <c r="Q7" s="1" t="s">
        <v>211</v>
      </c>
      <c r="R7" s="1" t="s">
        <v>194</v>
      </c>
      <c r="S7" s="1" t="s">
        <v>195</v>
      </c>
      <c r="T7" s="1" t="s">
        <v>196</v>
      </c>
    </row>
    <row r="8" s="1" customFormat="1" spans="1:20">
      <c r="A8" s="1" t="s">
        <v>38</v>
      </c>
      <c r="B8" s="1" t="s">
        <v>212</v>
      </c>
      <c r="C8" s="1" t="s">
        <v>213</v>
      </c>
      <c r="D8" s="1" t="s">
        <v>29</v>
      </c>
      <c r="E8" s="1" t="s">
        <v>214</v>
      </c>
      <c r="F8" s="1" t="s">
        <v>186</v>
      </c>
      <c r="G8" s="1" t="s">
        <v>215</v>
      </c>
      <c r="H8" s="1" t="s">
        <v>189</v>
      </c>
      <c r="I8" s="1" t="s">
        <v>216</v>
      </c>
      <c r="J8" s="1" t="s">
        <v>190</v>
      </c>
      <c r="K8" s="1" t="s">
        <v>216</v>
      </c>
      <c r="L8" s="1" t="s">
        <v>216</v>
      </c>
      <c r="M8" s="1" t="s">
        <v>191</v>
      </c>
      <c r="N8" s="1" t="s">
        <v>191</v>
      </c>
      <c r="O8" s="1" t="s">
        <v>7</v>
      </c>
      <c r="P8" s="1" t="s">
        <v>192</v>
      </c>
      <c r="Q8" s="1" t="s">
        <v>217</v>
      </c>
      <c r="R8" s="1" t="s">
        <v>194</v>
      </c>
      <c r="S8" s="1" t="s">
        <v>195</v>
      </c>
      <c r="T8" s="1" t="s">
        <v>196</v>
      </c>
    </row>
    <row r="9" s="1" customFormat="1" spans="1:20">
      <c r="A9" s="1" t="s">
        <v>31</v>
      </c>
      <c r="B9" s="1" t="s">
        <v>212</v>
      </c>
      <c r="C9" s="1" t="s">
        <v>218</v>
      </c>
      <c r="D9" s="1" t="s">
        <v>29</v>
      </c>
      <c r="E9" s="1" t="s">
        <v>32</v>
      </c>
      <c r="F9" s="1" t="s">
        <v>186</v>
      </c>
      <c r="G9" s="1" t="s">
        <v>215</v>
      </c>
      <c r="H9" s="1" t="s">
        <v>189</v>
      </c>
      <c r="I9" s="1" t="s">
        <v>37</v>
      </c>
      <c r="J9" s="1" t="s">
        <v>190</v>
      </c>
      <c r="K9" s="1" t="s">
        <v>37</v>
      </c>
      <c r="L9" s="1" t="s">
        <v>37</v>
      </c>
      <c r="M9" s="1" t="s">
        <v>191</v>
      </c>
      <c r="N9" s="1" t="s">
        <v>191</v>
      </c>
      <c r="O9" s="1" t="s">
        <v>7</v>
      </c>
      <c r="P9" s="1" t="s">
        <v>192</v>
      </c>
      <c r="Q9" s="1" t="s">
        <v>219</v>
      </c>
      <c r="R9" s="1" t="s">
        <v>194</v>
      </c>
      <c r="S9" s="1" t="s">
        <v>195</v>
      </c>
      <c r="T9" s="1" t="s">
        <v>196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2021-04-20T03:36:18Z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6CF10D4AE48244488D2EE33D2DEE834B</vt:lpwstr>
  </property>
  <property fmtid="{D5CDD505-2E9C-101B-9397-08002B2CF9AE}" pid="3" name="KSOProductBuildVer">
    <vt:lpwstr>2052-11.1.0.10463</vt:lpwstr>
  </property>
</Properties>
</file>