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1"/>
  </bookViews>
  <sheets>
    <sheet name="Sheet1" sheetId="1" r:id="rId1"/>
    <sheet name="对账" sheetId="2" r:id="rId2"/>
    <sheet name="HOP" sheetId="3" r:id="rId3"/>
  </sheets>
  <calcPr calcId="144525"/>
</workbook>
</file>

<file path=xl/sharedStrings.xml><?xml version="1.0" encoding="utf-8"?>
<sst xmlns="http://schemas.openxmlformats.org/spreadsheetml/2006/main" count="135" uniqueCount="81">
  <si>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</si>
  <si>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</si>
  <si>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</si>
  <si>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</si>
  <si>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</si>
  <si>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</si>
  <si>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</si>
  <si>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</si>
  <si>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</si>
  <si>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</si>
  <si>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</si>
  <si>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</si>
  <si>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</si>
  <si>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</si>
  <si>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</si>
  <si>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</si>
  <si>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</si>
  <si>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</si>
  <si>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</si>
  <si>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</si>
  <si>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</si>
  <si>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</si>
  <si>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</si>
  <si>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</si>
  <si>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Ctrip</t>
  </si>
  <si>
    <t>正常</t>
  </si>
  <si>
    <t>[清远]凯里亚德酒店(清远城市广场店)(9668449)</t>
  </si>
  <si>
    <t>荣享景观套房&lt;内宾&gt;&lt;双人入住&gt;&lt;预付&gt;&lt;无早&gt;</t>
  </si>
  <si>
    <t>CNY</t>
  </si>
  <si>
    <t>邱秀云</t>
  </si>
  <si>
    <t>CA363210420CNY</t>
  </si>
  <si>
    <t>未提现</t>
  </si>
  <si>
    <t>携程开票</t>
  </si>
  <si>
    <t>[林州]锦江之星(林州红旗渠大道市政府店)(67323881)</t>
  </si>
  <si>
    <t>商务标准房B&lt;内宾&gt;&lt;双人入住&gt;&lt;预付&gt;&lt;无早&gt;</t>
  </si>
  <si>
    <t>马永慧</t>
  </si>
  <si>
    <t>[广州]麗枫酒店(广州长寿东路十三行上下九店)(67322392)</t>
  </si>
  <si>
    <t>豪华双床房&lt;内宾&gt;&lt;双人入住&gt;&lt;预付&gt;&lt;无早&gt;</t>
  </si>
  <si>
    <t>李季</t>
  </si>
  <si>
    <t>，</t>
  </si>
  <si>
    <t>A210420092331481</t>
  </si>
  <si>
    <t>总计：928元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</si>
  <si>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</si>
  <si>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</si>
  <si>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</si>
  <si>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</si>
  <si>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</si>
  <si>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</si>
  <si>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</si>
  <si>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</si>
  <si>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</si>
  <si>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</si>
  <si>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</si>
  <si>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</si>
  <si>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</si>
  <si>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</si>
  <si>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</si>
  <si>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</si>
  <si>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</si>
  <si>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2021-04-04</t>
  </si>
  <si>
    <t>2048681</t>
  </si>
  <si>
    <t>麗枫酒店(广州长寿东路上下九店)</t>
  </si>
  <si>
    <t>2021-04-05</t>
  </si>
  <si>
    <t>退房日周结</t>
  </si>
  <si>
    <t>399.00</t>
  </si>
  <si>
    <t>RMB</t>
  </si>
  <si>
    <t>0</t>
  </si>
  <si>
    <t>0.00</t>
  </si>
  <si>
    <t>携程国内直连(DD)</t>
  </si>
  <si>
    <t>2021-04-04 11:58:04</t>
  </si>
  <si>
    <t>否</t>
  </si>
  <si>
    <t>汇智国际旅游发展有限公司</t>
  </si>
  <si>
    <t>直连</t>
  </si>
  <si>
    <t>2048609</t>
  </si>
  <si>
    <t>锦江之星(林州红旗渠大道市政府店)</t>
  </si>
  <si>
    <t>190.00</t>
  </si>
  <si>
    <t>2021-04-04 11:55:46</t>
  </si>
  <si>
    <t>2048533</t>
  </si>
  <si>
    <t>凯里亚德酒店(清远城市广场店)</t>
  </si>
  <si>
    <t>339.00</t>
  </si>
  <si>
    <t>2021-04-04 11:14:00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</si>
</sst>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6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3" fillId="16" borderId="8" applyNumberFormat="0" applyFont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21" fillId="15" borderId="6" applyNumberFormat="0" applyAlignment="0" applyProtection="0">
      <alignment vertical="center"/>
    </xf>
    <xf numFmtId="0" fontId="19" fillId="15" borderId="1" applyNumberFormat="0" applyAlignment="0" applyProtection="0">
      <alignment vertical="center"/>
    </xf>
    <xf numFmtId="0" fontId="7" fillId="4" borderId="2" applyNumberFormat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4"/>
  <sheetViews>
    <sheetView workbookViewId="0">
      <selection activeCell="A1" sqref="$A1:$XFD1048576"/>
    </sheetView>
  </sheetViews>
  <sheetFormatPr defaultColWidth="9" defaultRowHeight="13.5" outlineLevelRow="3"/>
  <cols>
    <col min="1" max="16384" width="9" style="4"/>
  </cols>
  <sheetData>
    <row r="1" s="4" customFormat="1" spans="1:24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</row>
    <row r="2" s="4" customFormat="1" spans="1:23">
      <c r="A2" s="4">
        <v>14806001626</v>
      </c>
      <c r="B2" s="4" t="s">
        <v>24</v>
      </c>
      <c r="C2" s="4" t="s">
        <v>25</v>
      </c>
      <c r="D2" s="4" t="s">
        <v>26</v>
      </c>
      <c r="E2" s="4" t="s">
        <v>27</v>
      </c>
      <c r="F2" s="5">
        <v>44290</v>
      </c>
      <c r="G2" s="5">
        <v>44291</v>
      </c>
      <c r="H2" s="4">
        <v>1</v>
      </c>
      <c r="I2" s="4">
        <v>1</v>
      </c>
      <c r="J2" s="4">
        <v>1</v>
      </c>
      <c r="K2" s="4" t="s">
        <v>28</v>
      </c>
      <c r="L2" s="4">
        <v>339</v>
      </c>
      <c r="M2" s="4">
        <v>339</v>
      </c>
      <c r="N2" s="4" t="s">
        <v>29</v>
      </c>
      <c r="O2" s="4" t="s">
        <v>30</v>
      </c>
      <c r="P2" s="4" t="s">
        <v>31</v>
      </c>
      <c r="Q2" s="4">
        <v>0</v>
      </c>
      <c r="R2" s="6">
        <v>44290</v>
      </c>
      <c r="S2" s="5">
        <v>44306</v>
      </c>
      <c r="T2" s="4" t="s">
        <v>32</v>
      </c>
      <c r="U2" s="4">
        <v>339</v>
      </c>
      <c r="V2" s="4">
        <v>0</v>
      </c>
      <c r="W2" s="4">
        <v>0</v>
      </c>
    </row>
    <row r="3" s="4" customFormat="1" spans="1:24">
      <c r="A3" s="4">
        <v>14806112174</v>
      </c>
      <c r="B3" s="4" t="s">
        <v>24</v>
      </c>
      <c r="C3" s="4" t="s">
        <v>25</v>
      </c>
      <c r="D3" s="4" t="s">
        <v>33</v>
      </c>
      <c r="E3" s="4" t="s">
        <v>34</v>
      </c>
      <c r="F3" s="5">
        <v>44290</v>
      </c>
      <c r="G3" s="5">
        <v>44291</v>
      </c>
      <c r="H3" s="4">
        <v>1</v>
      </c>
      <c r="I3" s="4">
        <v>1</v>
      </c>
      <c r="J3" s="4">
        <v>1</v>
      </c>
      <c r="K3" s="4" t="s">
        <v>28</v>
      </c>
      <c r="L3" s="4">
        <v>190</v>
      </c>
      <c r="M3" s="4">
        <v>190</v>
      </c>
      <c r="N3" s="4" t="s">
        <v>35</v>
      </c>
      <c r="O3" s="4" t="s">
        <v>30</v>
      </c>
      <c r="P3" s="4" t="s">
        <v>31</v>
      </c>
      <c r="Q3" s="4">
        <v>0</v>
      </c>
      <c r="R3" s="6">
        <v>44290</v>
      </c>
      <c r="S3" s="5">
        <v>44306</v>
      </c>
      <c r="T3" s="4" t="s">
        <v>32</v>
      </c>
      <c r="U3" s="4">
        <v>190</v>
      </c>
      <c r="V3" s="4">
        <v>0</v>
      </c>
      <c r="W3" s="4">
        <v>0</v>
      </c>
      <c r="X3" s="4">
        <v>2048609</v>
      </c>
    </row>
    <row r="4" s="4" customFormat="1" spans="1:23">
      <c r="A4" s="4">
        <v>14806205847</v>
      </c>
      <c r="B4" s="4" t="s">
        <v>24</v>
      </c>
      <c r="C4" s="4" t="s">
        <v>25</v>
      </c>
      <c r="D4" s="4" t="s">
        <v>36</v>
      </c>
      <c r="E4" s="4" t="s">
        <v>37</v>
      </c>
      <c r="F4" s="5">
        <v>44290</v>
      </c>
      <c r="G4" s="5">
        <v>44291</v>
      </c>
      <c r="H4" s="4">
        <v>1</v>
      </c>
      <c r="I4" s="4">
        <v>1</v>
      </c>
      <c r="J4" s="4">
        <v>1</v>
      </c>
      <c r="K4" s="4" t="s">
        <v>28</v>
      </c>
      <c r="L4" s="4">
        <v>399</v>
      </c>
      <c r="M4" s="4">
        <v>399</v>
      </c>
      <c r="N4" s="4" t="s">
        <v>38</v>
      </c>
      <c r="O4" s="4" t="s">
        <v>30</v>
      </c>
      <c r="P4" s="4" t="s">
        <v>31</v>
      </c>
      <c r="Q4" s="4">
        <v>0</v>
      </c>
      <c r="R4" s="6">
        <v>44290</v>
      </c>
      <c r="S4" s="5">
        <v>44306</v>
      </c>
      <c r="T4" s="4" t="s">
        <v>32</v>
      </c>
      <c r="U4" s="4">
        <v>399</v>
      </c>
      <c r="V4" s="4">
        <v>0</v>
      </c>
      <c r="W4" s="4">
        <v>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"/>
  <sheetViews>
    <sheetView tabSelected="1" workbookViewId="0">
      <selection activeCell="F27" sqref="F27"/>
    </sheetView>
  </sheetViews>
  <sheetFormatPr defaultColWidth="9" defaultRowHeight="13.5"/>
  <cols>
    <col min="1" max="1" width="11.5" style="4" customWidth="1"/>
    <col min="2" max="3" width="9.375" style="4"/>
    <col min="4" max="16362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39</v>
      </c>
    </row>
    <row r="2" s="4" customFormat="1" spans="1:9">
      <c r="A2" s="4">
        <v>14806001626</v>
      </c>
      <c r="B2" s="5">
        <v>44290</v>
      </c>
      <c r="C2" s="5">
        <v>44291</v>
      </c>
      <c r="D2" s="4">
        <v>339</v>
      </c>
      <c r="E2" s="4" t="str">
        <f>VLOOKUP(A2,HOP!A:L,12,0)</f>
        <v>339.00</v>
      </c>
      <c r="F2" s="4" t="str">
        <f>VLOOKUP(A2,HOP!A:C,3,0)</f>
        <v>2048533</v>
      </c>
      <c r="G2" s="4">
        <f>D2-E2</f>
        <v>0</v>
      </c>
      <c r="H2" s="4" t="str">
        <f>$H$1&amp;F2</f>
        <v>，2048533</v>
      </c>
      <c r="I2" s="4" t="str">
        <f>VLOOKUP(A2,HOP!A:T,20,0)</f>
        <v>直连</v>
      </c>
    </row>
    <row r="3" s="4" customFormat="1" spans="1:9">
      <c r="A3" s="4">
        <v>14806112174</v>
      </c>
      <c r="B3" s="5">
        <v>44290</v>
      </c>
      <c r="C3" s="5">
        <v>44291</v>
      </c>
      <c r="D3" s="4">
        <v>190</v>
      </c>
      <c r="E3" s="4" t="str">
        <f>VLOOKUP(A3,HOP!A:L,12,0)</f>
        <v>190.00</v>
      </c>
      <c r="F3" s="4" t="str">
        <f>VLOOKUP(A3,HOP!A:C,3,0)</f>
        <v>2048609</v>
      </c>
      <c r="G3" s="4">
        <f>D3-E3</f>
        <v>0</v>
      </c>
      <c r="H3" s="4" t="str">
        <f>$H$1&amp;F3</f>
        <v>，2048609</v>
      </c>
      <c r="I3" s="4" t="str">
        <f>VLOOKUP(A3,HOP!A:T,20,0)</f>
        <v>直连</v>
      </c>
    </row>
    <row r="4" s="4" customFormat="1" spans="1:9">
      <c r="A4" s="4">
        <v>14806205847</v>
      </c>
      <c r="B4" s="5">
        <v>44290</v>
      </c>
      <c r="C4" s="5">
        <v>44291</v>
      </c>
      <c r="D4" s="4">
        <v>399</v>
      </c>
      <c r="E4" s="4" t="str">
        <f>VLOOKUP(A4,HOP!A:L,12,0)</f>
        <v>399.00</v>
      </c>
      <c r="F4" s="4" t="str">
        <f>VLOOKUP(A4,HOP!A:C,3,0)</f>
        <v>2048681</v>
      </c>
      <c r="G4" s="4">
        <f>D4-E4</f>
        <v>0</v>
      </c>
      <c r="H4" s="4" t="str">
        <f>$H$1&amp;F4</f>
        <v>，2048681</v>
      </c>
      <c r="I4" s="4" t="str">
        <f>VLOOKUP(A4,HOP!A:T,20,0)</f>
        <v>直连</v>
      </c>
    </row>
    <row r="6" spans="4:4">
      <c r="D6" s="4">
        <f>SUM(D2:D5)</f>
        <v>928</v>
      </c>
    </row>
    <row r="8" spans="1:1">
      <c r="A8" s="4" t="s">
        <v>40</v>
      </c>
    </row>
    <row r="9" spans="1:1">
      <c r="A9" s="4" t="s">
        <v>41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4"/>
  <sheetViews>
    <sheetView workbookViewId="0">
      <selection activeCell="A2" sqref="A2:A4"/>
    </sheetView>
  </sheetViews>
  <sheetFormatPr defaultColWidth="8" defaultRowHeight="12.75" outlineLevelRow="3"/>
  <cols>
    <col min="1" max="1" width="11.125" style="1"/>
    <col min="2" max="16383" width="8" style="1"/>
  </cols>
  <sheetData>
    <row r="1" s="1" customFormat="1" spans="1:20">
      <c r="A1" s="2" t="s">
        <v>42</v>
      </c>
      <c r="B1" s="2" t="s">
        <v>43</v>
      </c>
      <c r="C1" s="2" t="s">
        <v>44</v>
      </c>
      <c r="D1" s="2" t="s">
        <v>45</v>
      </c>
      <c r="E1" s="2" t="s">
        <v>13</v>
      </c>
      <c r="F1" s="2" t="s">
        <v>5</v>
      </c>
      <c r="G1" s="2" t="s">
        <v>6</v>
      </c>
      <c r="H1" s="2" t="s">
        <v>46</v>
      </c>
      <c r="I1" s="2" t="s">
        <v>47</v>
      </c>
      <c r="J1" s="2" t="s">
        <v>48</v>
      </c>
      <c r="K1" s="2" t="s">
        <v>49</v>
      </c>
      <c r="L1" s="2" t="s">
        <v>50</v>
      </c>
      <c r="M1" s="2" t="s">
        <v>51</v>
      </c>
      <c r="N1" s="2" t="s">
        <v>52</v>
      </c>
      <c r="O1" s="2" t="s">
        <v>53</v>
      </c>
      <c r="P1" s="2" t="s">
        <v>54</v>
      </c>
      <c r="Q1" s="2" t="s">
        <v>55</v>
      </c>
      <c r="R1" s="2" t="s">
        <v>56</v>
      </c>
      <c r="S1" s="2" t="s">
        <v>57</v>
      </c>
      <c r="T1" s="2" t="s">
        <v>58</v>
      </c>
    </row>
    <row r="2" s="1" customFormat="1" spans="1:20">
      <c r="A2" s="3">
        <v>14806205847</v>
      </c>
      <c r="B2" s="1" t="s">
        <v>59</v>
      </c>
      <c r="C2" s="1" t="s">
        <v>60</v>
      </c>
      <c r="D2" s="1" t="s">
        <v>61</v>
      </c>
      <c r="E2" s="1" t="s">
        <v>38</v>
      </c>
      <c r="F2" s="1" t="s">
        <v>59</v>
      </c>
      <c r="G2" s="1" t="s">
        <v>62</v>
      </c>
      <c r="H2" s="1" t="s">
        <v>63</v>
      </c>
      <c r="I2" s="1" t="s">
        <v>64</v>
      </c>
      <c r="J2" s="1" t="s">
        <v>65</v>
      </c>
      <c r="K2" s="1" t="s">
        <v>64</v>
      </c>
      <c r="L2" s="1" t="s">
        <v>64</v>
      </c>
      <c r="M2" s="1" t="s">
        <v>66</v>
      </c>
      <c r="N2" s="1" t="s">
        <v>66</v>
      </c>
      <c r="O2" s="1" t="s">
        <v>67</v>
      </c>
      <c r="P2" s="1" t="s">
        <v>68</v>
      </c>
      <c r="Q2" s="1" t="s">
        <v>69</v>
      </c>
      <c r="R2" s="1" t="s">
        <v>70</v>
      </c>
      <c r="S2" s="1" t="s">
        <v>71</v>
      </c>
      <c r="T2" s="1" t="s">
        <v>72</v>
      </c>
    </row>
    <row r="3" s="1" customFormat="1" spans="1:20">
      <c r="A3" s="3">
        <v>14806112174</v>
      </c>
      <c r="B3" s="1" t="s">
        <v>59</v>
      </c>
      <c r="C3" s="1" t="s">
        <v>73</v>
      </c>
      <c r="D3" s="1" t="s">
        <v>74</v>
      </c>
      <c r="E3" s="1" t="s">
        <v>35</v>
      </c>
      <c r="F3" s="1" t="s">
        <v>59</v>
      </c>
      <c r="G3" s="1" t="s">
        <v>62</v>
      </c>
      <c r="H3" s="1" t="s">
        <v>63</v>
      </c>
      <c r="I3" s="1" t="s">
        <v>75</v>
      </c>
      <c r="J3" s="1" t="s">
        <v>65</v>
      </c>
      <c r="K3" s="1" t="s">
        <v>75</v>
      </c>
      <c r="L3" s="1" t="s">
        <v>75</v>
      </c>
      <c r="M3" s="1" t="s">
        <v>66</v>
      </c>
      <c r="N3" s="1" t="s">
        <v>66</v>
      </c>
      <c r="O3" s="1" t="s">
        <v>67</v>
      </c>
      <c r="P3" s="1" t="s">
        <v>68</v>
      </c>
      <c r="Q3" s="1" t="s">
        <v>76</v>
      </c>
      <c r="R3" s="1" t="s">
        <v>70</v>
      </c>
      <c r="S3" s="1" t="s">
        <v>71</v>
      </c>
      <c r="T3" s="1" t="s">
        <v>72</v>
      </c>
    </row>
    <row r="4" s="1" customFormat="1" spans="1:20">
      <c r="A4" s="3">
        <v>14806001626</v>
      </c>
      <c r="B4" s="1" t="s">
        <v>59</v>
      </c>
      <c r="C4" s="1" t="s">
        <v>77</v>
      </c>
      <c r="D4" s="1" t="s">
        <v>78</v>
      </c>
      <c r="E4" s="1" t="s">
        <v>29</v>
      </c>
      <c r="F4" s="1" t="s">
        <v>59</v>
      </c>
      <c r="G4" s="1" t="s">
        <v>62</v>
      </c>
      <c r="H4" s="1" t="s">
        <v>63</v>
      </c>
      <c r="I4" s="1" t="s">
        <v>79</v>
      </c>
      <c r="J4" s="1" t="s">
        <v>65</v>
      </c>
      <c r="K4" s="1" t="s">
        <v>79</v>
      </c>
      <c r="L4" s="1" t="s">
        <v>79</v>
      </c>
      <c r="M4" s="1" t="s">
        <v>66</v>
      </c>
      <c r="N4" s="1" t="s">
        <v>66</v>
      </c>
      <c r="O4" s="1" t="s">
        <v>67</v>
      </c>
      <c r="P4" s="1" t="s">
        <v>68</v>
      </c>
      <c r="Q4" s="1" t="s">
        <v>80</v>
      </c>
      <c r="R4" s="1" t="s">
        <v>70</v>
      </c>
      <c r="S4" s="1" t="s">
        <v>71</v>
      </c>
      <c r="T4" s="1" t="s">
        <v>72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2021-04-20T01:19:36Z</dcterms:created>
  <dcterms:modified xsi:type="dcterms:W3CDTF">2021-04-20T01:23:49Z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199C1613937D4C1F825E3B2B7BBA9732</vt:lpwstr>
  </property>
  <property fmtid="{D5CDD505-2E9C-101B-9397-08002B2CF9AE}" pid="3" name="KSOProductBuildVer">
    <vt:lpwstr>2052-11.1.0.10463</vt:lpwstr>
  </property>
</Properties>
</file>