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对账!$A$1:$P$18</definedName>
  </definedNames>
  <calcPr calcId="144525"/>
</workbook>
</file>

<file path=xl/sharedStrings.xml><?xml version="1.0" encoding="utf-8"?>
<sst xmlns="http://schemas.openxmlformats.org/spreadsheetml/2006/main" count="464" uniqueCount="144">
  <si>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</si>
  <si>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</si>
  <si>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</si>
  <si>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</si>
  <si>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</si>
  <si>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</si>
  <si>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</si>
  <si>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</si>
  <si>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</si>
  <si>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</si>
  <si>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</si>
  <si>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</si>
  <si>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</si>
  <si>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</si>
  <si>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</si>
  <si>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</si>
  <si>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</si>
  <si>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</si>
  <si>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</si>
  <si>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</si>
  <si>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</si>
  <si>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</si>
  <si>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</si>
  <si>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</si>
  <si>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</si>
  <si>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</si>
  <si>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[景洪]云南航空西双版纳观光酒店(72237490)</t>
  </si>
  <si>
    <t>高级双床房&lt;双人入住&gt;&lt;双早&gt;&lt;双床&gt;</t>
  </si>
  <si>
    <t>CNY</t>
  </si>
  <si>
    <t>吕艳</t>
  </si>
  <si>
    <t>CA13744210420CNY</t>
  </si>
  <si>
    <t>未提现</t>
  </si>
  <si>
    <t>携程开票</t>
  </si>
  <si>
    <t>[广州]广州世间香境七溪地度假村(67376344)</t>
  </si>
  <si>
    <t>桃花岛大床房&lt;中宾&gt;&lt;双人入住&gt;&lt;双早&gt;</t>
  </si>
  <si>
    <t>李天新</t>
  </si>
  <si>
    <t>取消</t>
  </si>
  <si>
    <t>[梅州]梅州麓湖山酒店(62503407)</t>
  </si>
  <si>
    <t>主楼标准双床房&lt;双人入住&gt;&lt;今日特价 &gt;&lt;双早&gt;</t>
  </si>
  <si>
    <t>肖健</t>
  </si>
  <si>
    <t>公寓标准双人房&lt;双人入住&gt;&lt;今日特价 &gt;&lt;双早&gt;</t>
  </si>
  <si>
    <t>罗兴民</t>
  </si>
  <si>
    <t>公寓标准大床房&lt;双人入住&gt;&lt;今日特价 &gt;&lt;双早&gt;</t>
  </si>
  <si>
    <t>李炜虹</t>
  </si>
  <si>
    <t>[上海]上海半岛酒店(65670331)</t>
  </si>
  <si>
    <t>豪华园景房&lt;双人入住&gt;&lt;双早&gt;&lt;双床&gt;</t>
  </si>
  <si>
    <t>张乐田</t>
  </si>
  <si>
    <t>[大理市]大理古城未迟清舍客栈(64242922)</t>
  </si>
  <si>
    <t>清舍观景大床房&lt;双人入住&gt;&lt;无早&gt;&lt;大床&gt;</t>
  </si>
  <si>
    <t>梁钰坚</t>
  </si>
  <si>
    <t>[安顺]安顺豪生温泉度假酒店(71662034)</t>
  </si>
  <si>
    <t>好莱坞双床房&lt;双人入住&gt;&lt;内宾&gt;&lt;双早&gt;&lt; DLTZ &gt;</t>
  </si>
  <si>
    <t>李兵,曾明辉,吕长秀,何绪秀</t>
  </si>
  <si>
    <t>豪华大床房&lt;双人入住&gt;&lt;内宾&gt;&lt;双早&gt;&lt; DLTZ &gt;</t>
  </si>
  <si>
    <t>涂克云</t>
  </si>
  <si>
    <t>清舍简约大床房&lt;双人入住&gt;&lt;无早&gt;&lt;大床&gt;</t>
  </si>
  <si>
    <t>齐佳佳</t>
  </si>
  <si>
    <t>陈文彪,陈大锋,陈杰斯</t>
  </si>
  <si>
    <t>公寓标准双人房&lt;双早&gt;&lt;双床&gt;</t>
  </si>
  <si>
    <t>潘冰虹</t>
  </si>
  <si>
    <t>林筠</t>
  </si>
  <si>
    <t>潘佳璇</t>
  </si>
  <si>
    <t>杨继海</t>
  </si>
  <si>
    <t>杨丹</t>
  </si>
  <si>
    <t>刘盛</t>
  </si>
  <si>
    <t>，</t>
  </si>
  <si>
    <t>202104041223330021</t>
  </si>
  <si>
    <t>202104041227300021</t>
  </si>
  <si>
    <t>202104041839010001</t>
  </si>
  <si>
    <t>202104041839370001</t>
  </si>
  <si>
    <t>A210420095227481 HOP：6135.25元</t>
  </si>
  <si>
    <t>i210420095139 房集：2732元</t>
  </si>
  <si>
    <t>总计：8867.25元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</si>
  <si>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</si>
  <si>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</si>
  <si>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</si>
  <si>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</si>
  <si>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</si>
  <si>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</si>
  <si>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</si>
  <si>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</si>
  <si>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</si>
  <si>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</si>
  <si>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</si>
  <si>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</si>
  <si>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</si>
  <si>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</si>
  <si>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</si>
  <si>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</si>
  <si>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</si>
  <si>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2021-04-04</t>
  </si>
  <si>
    <t>2049595</t>
  </si>
  <si>
    <t>梅州麓湖山酒店</t>
  </si>
  <si>
    <t>2021-04-05</t>
  </si>
  <si>
    <t>退房日月结</t>
  </si>
  <si>
    <t>302.00</t>
  </si>
  <si>
    <t>RMB</t>
  </si>
  <si>
    <t>0</t>
  </si>
  <si>
    <t>0.00</t>
  </si>
  <si>
    <t>携程汇登国内直连</t>
  </si>
  <si>
    <t>2021-04-04 17:47:46</t>
  </si>
  <si>
    <t>否</t>
  </si>
  <si>
    <t>广州汇登信息科技有限公司</t>
  </si>
  <si>
    <t>直采</t>
  </si>
  <si>
    <t>2049545</t>
  </si>
  <si>
    <t>283.00</t>
  </si>
  <si>
    <t>2021-04-08 20:07:36</t>
  </si>
  <si>
    <t>2049516</t>
  </si>
  <si>
    <t>2021-04-04 16:55:22</t>
  </si>
  <si>
    <t>2049512</t>
  </si>
  <si>
    <t>2021-04-04 16:55:38</t>
  </si>
  <si>
    <t>2049182</t>
  </si>
  <si>
    <t>785.40</t>
  </si>
  <si>
    <t>2021-04-04 15:05:13</t>
  </si>
  <si>
    <t>2049147</t>
  </si>
  <si>
    <t>大理古城未迟清舍客栈</t>
  </si>
  <si>
    <t>2021-04-04 14:45:23</t>
  </si>
  <si>
    <t>2048352</t>
  </si>
  <si>
    <t>260.00</t>
  </si>
  <si>
    <t>2021-04-04 09:56:02</t>
  </si>
  <si>
    <t>2048104</t>
  </si>
  <si>
    <t>上海半岛酒店</t>
  </si>
  <si>
    <t>2510.00</t>
  </si>
  <si>
    <t>2021-04-04 09:36:11</t>
  </si>
  <si>
    <t>2021-04-03</t>
  </si>
  <si>
    <t>2047321</t>
  </si>
  <si>
    <t>261.80</t>
  </si>
  <si>
    <t>2021-04-03 16:50:27</t>
  </si>
  <si>
    <t>2021-03-30</t>
  </si>
  <si>
    <t>2040560</t>
  </si>
  <si>
    <t>268.85</t>
  </si>
  <si>
    <t>2021-03-30 09:20:50</t>
  </si>
  <si>
    <t>2021-03-27</t>
  </si>
  <si>
    <t>2036601</t>
  </si>
  <si>
    <t>2021-04-01</t>
  </si>
  <si>
    <t>898.20</t>
  </si>
  <si>
    <t>2021-03-27 10:59:05</t>
  </si>
  <si>
    <t>2021-03-17</t>
  </si>
  <si>
    <t>2021321</t>
  </si>
  <si>
    <t>云南航空西双版纳观光酒店</t>
  </si>
  <si>
    <t>2021-04-02</t>
  </si>
  <si>
    <t>780.00</t>
  </si>
  <si>
    <t>-780</t>
  </si>
  <si>
    <t>2021-03-17 14:09:54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</si>
</sst>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9" fillId="7" borderId="1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14626528647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44288</v>
      </c>
      <c r="G2" s="5">
        <v>44291</v>
      </c>
      <c r="H2" s="4">
        <v>1</v>
      </c>
      <c r="I2" s="4">
        <v>3</v>
      </c>
      <c r="J2" s="4">
        <v>3</v>
      </c>
      <c r="K2" s="4" t="s">
        <v>28</v>
      </c>
      <c r="L2" s="4">
        <v>780</v>
      </c>
      <c r="M2" s="4">
        <v>780</v>
      </c>
      <c r="N2" s="4" t="s">
        <v>29</v>
      </c>
      <c r="O2" s="4" t="s">
        <v>30</v>
      </c>
      <c r="P2" s="4" t="s">
        <v>31</v>
      </c>
      <c r="Q2" s="4">
        <v>0</v>
      </c>
      <c r="R2" s="6">
        <v>44272</v>
      </c>
      <c r="S2" s="5">
        <v>44306</v>
      </c>
      <c r="T2" s="4" t="s">
        <v>32</v>
      </c>
      <c r="U2" s="4">
        <v>780</v>
      </c>
      <c r="V2" s="4">
        <v>0</v>
      </c>
      <c r="W2" s="4">
        <v>0</v>
      </c>
      <c r="X2" s="4">
        <v>2021321</v>
      </c>
    </row>
    <row r="3" s="4" customFormat="1" spans="1:24">
      <c r="A3" s="4">
        <v>14707956564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44290</v>
      </c>
      <c r="G3" s="5">
        <v>44291</v>
      </c>
      <c r="H3" s="4">
        <v>1</v>
      </c>
      <c r="I3" s="4">
        <v>1</v>
      </c>
      <c r="J3" s="4">
        <v>1</v>
      </c>
      <c r="K3" s="4" t="s">
        <v>28</v>
      </c>
      <c r="L3" s="4">
        <v>1450</v>
      </c>
      <c r="M3" s="4">
        <v>1450</v>
      </c>
      <c r="N3" s="4" t="s">
        <v>35</v>
      </c>
      <c r="O3" s="4" t="s">
        <v>30</v>
      </c>
      <c r="P3" s="4" t="s">
        <v>31</v>
      </c>
      <c r="Q3" s="4">
        <v>0</v>
      </c>
      <c r="R3" s="6">
        <v>44281</v>
      </c>
      <c r="S3" s="5">
        <v>44306</v>
      </c>
      <c r="T3" s="4" t="s">
        <v>32</v>
      </c>
      <c r="U3" s="4">
        <v>1450</v>
      </c>
      <c r="V3" s="4">
        <v>0</v>
      </c>
      <c r="W3" s="4">
        <v>0</v>
      </c>
      <c r="X3" s="4">
        <v>2036312</v>
      </c>
    </row>
    <row r="4" s="4" customFormat="1" spans="1:24">
      <c r="A4" s="4">
        <v>14707956564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44290</v>
      </c>
      <c r="G4" s="5">
        <v>44291</v>
      </c>
      <c r="H4" s="4">
        <v>1</v>
      </c>
      <c r="I4" s="4">
        <v>1</v>
      </c>
      <c r="J4" s="4">
        <v>1</v>
      </c>
      <c r="K4" s="4" t="s">
        <v>28</v>
      </c>
      <c r="L4" s="4">
        <v>-1450</v>
      </c>
      <c r="M4" s="4">
        <v>-1450</v>
      </c>
      <c r="N4" s="4" t="s">
        <v>35</v>
      </c>
      <c r="O4" s="4" t="s">
        <v>30</v>
      </c>
      <c r="P4" s="4" t="s">
        <v>31</v>
      </c>
      <c r="Q4" s="4">
        <v>0</v>
      </c>
      <c r="R4" s="6">
        <v>44281</v>
      </c>
      <c r="S4" s="5">
        <v>44306</v>
      </c>
      <c r="T4" s="4" t="s">
        <v>32</v>
      </c>
      <c r="U4" s="4">
        <v>-1450</v>
      </c>
      <c r="V4" s="4">
        <v>0</v>
      </c>
      <c r="W4" s="4">
        <v>0</v>
      </c>
      <c r="X4" s="4">
        <v>2036312</v>
      </c>
    </row>
    <row r="5" s="4" customFormat="1" spans="1:23">
      <c r="A5" s="4">
        <v>14711264416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44287</v>
      </c>
      <c r="G5" s="5">
        <v>44291</v>
      </c>
      <c r="H5" s="4">
        <v>1</v>
      </c>
      <c r="I5" s="4">
        <v>4</v>
      </c>
      <c r="J5" s="4">
        <v>4</v>
      </c>
      <c r="K5" s="4" t="s">
        <v>28</v>
      </c>
      <c r="L5" s="4">
        <v>898.2</v>
      </c>
      <c r="M5" s="4">
        <v>898.2</v>
      </c>
      <c r="N5" s="4" t="s">
        <v>39</v>
      </c>
      <c r="O5" s="4" t="s">
        <v>30</v>
      </c>
      <c r="P5" s="4" t="s">
        <v>31</v>
      </c>
      <c r="Q5" s="4">
        <v>0</v>
      </c>
      <c r="R5" s="6">
        <v>44282</v>
      </c>
      <c r="S5" s="5">
        <v>44306</v>
      </c>
      <c r="T5" s="4" t="s">
        <v>32</v>
      </c>
      <c r="U5" s="4">
        <v>898.2</v>
      </c>
      <c r="V5" s="4">
        <v>0</v>
      </c>
      <c r="W5" s="4">
        <v>0</v>
      </c>
    </row>
    <row r="6" s="4" customFormat="1" spans="1:23">
      <c r="A6" s="4">
        <v>14738152541</v>
      </c>
      <c r="B6" s="4" t="s">
        <v>24</v>
      </c>
      <c r="C6" s="4" t="s">
        <v>25</v>
      </c>
      <c r="D6" s="4" t="s">
        <v>37</v>
      </c>
      <c r="E6" s="4" t="s">
        <v>40</v>
      </c>
      <c r="F6" s="5">
        <v>44290</v>
      </c>
      <c r="G6" s="5">
        <v>44291</v>
      </c>
      <c r="H6" s="4">
        <v>1</v>
      </c>
      <c r="I6" s="4">
        <v>1</v>
      </c>
      <c r="J6" s="4">
        <v>1</v>
      </c>
      <c r="K6" s="4" t="s">
        <v>28</v>
      </c>
      <c r="L6" s="4">
        <v>268.85</v>
      </c>
      <c r="M6" s="4">
        <v>268.85</v>
      </c>
      <c r="N6" s="4" t="s">
        <v>41</v>
      </c>
      <c r="O6" s="4" t="s">
        <v>30</v>
      </c>
      <c r="P6" s="4" t="s">
        <v>31</v>
      </c>
      <c r="Q6" s="4">
        <v>0</v>
      </c>
      <c r="R6" s="6">
        <v>44285</v>
      </c>
      <c r="S6" s="5">
        <v>44306</v>
      </c>
      <c r="T6" s="4" t="s">
        <v>32</v>
      </c>
      <c r="U6" s="4">
        <v>268.85</v>
      </c>
      <c r="V6" s="4">
        <v>0</v>
      </c>
      <c r="W6" s="4">
        <v>0</v>
      </c>
    </row>
    <row r="7" s="4" customFormat="1" spans="1:24">
      <c r="A7" s="4">
        <v>14626528647</v>
      </c>
      <c r="B7" s="4" t="s">
        <v>24</v>
      </c>
      <c r="C7" s="4" t="s">
        <v>36</v>
      </c>
      <c r="D7" s="4" t="s">
        <v>26</v>
      </c>
      <c r="E7" s="4" t="s">
        <v>27</v>
      </c>
      <c r="F7" s="5">
        <v>44288</v>
      </c>
      <c r="G7" s="5">
        <v>44291</v>
      </c>
      <c r="H7" s="4">
        <v>1</v>
      </c>
      <c r="I7" s="4">
        <v>3</v>
      </c>
      <c r="J7" s="4">
        <v>3</v>
      </c>
      <c r="K7" s="4" t="s">
        <v>28</v>
      </c>
      <c r="L7" s="4">
        <v>-780</v>
      </c>
      <c r="M7" s="4">
        <v>-780</v>
      </c>
      <c r="N7" s="4" t="s">
        <v>29</v>
      </c>
      <c r="O7" s="4" t="s">
        <v>30</v>
      </c>
      <c r="P7" s="4" t="s">
        <v>31</v>
      </c>
      <c r="Q7" s="4">
        <v>0</v>
      </c>
      <c r="R7" s="6">
        <v>44272</v>
      </c>
      <c r="S7" s="5">
        <v>44306</v>
      </c>
      <c r="T7" s="4" t="s">
        <v>32</v>
      </c>
      <c r="U7" s="4">
        <v>-780</v>
      </c>
      <c r="V7" s="4">
        <v>0</v>
      </c>
      <c r="W7" s="4">
        <v>0</v>
      </c>
      <c r="X7" s="4">
        <v>2021321</v>
      </c>
    </row>
    <row r="8" s="4" customFormat="1" spans="1:23">
      <c r="A8" s="4">
        <v>14796441634</v>
      </c>
      <c r="B8" s="4" t="s">
        <v>24</v>
      </c>
      <c r="C8" s="4" t="s">
        <v>25</v>
      </c>
      <c r="D8" s="4" t="s">
        <v>37</v>
      </c>
      <c r="E8" s="4" t="s">
        <v>42</v>
      </c>
      <c r="F8" s="5">
        <v>44290</v>
      </c>
      <c r="G8" s="5">
        <v>44291</v>
      </c>
      <c r="H8" s="4">
        <v>1</v>
      </c>
      <c r="I8" s="4">
        <v>1</v>
      </c>
      <c r="J8" s="4">
        <v>1</v>
      </c>
      <c r="K8" s="4" t="s">
        <v>28</v>
      </c>
      <c r="L8" s="4">
        <v>261.8</v>
      </c>
      <c r="M8" s="4">
        <v>261.8</v>
      </c>
      <c r="N8" s="4" t="s">
        <v>43</v>
      </c>
      <c r="O8" s="4" t="s">
        <v>30</v>
      </c>
      <c r="P8" s="4" t="s">
        <v>31</v>
      </c>
      <c r="Q8" s="4">
        <v>0</v>
      </c>
      <c r="R8" s="6">
        <v>44289</v>
      </c>
      <c r="S8" s="5">
        <v>44306</v>
      </c>
      <c r="T8" s="4" t="s">
        <v>32</v>
      </c>
      <c r="U8" s="4">
        <v>261.8</v>
      </c>
      <c r="V8" s="4">
        <v>0</v>
      </c>
      <c r="W8" s="4">
        <v>0</v>
      </c>
    </row>
    <row r="9" s="4" customFormat="1" spans="1:24">
      <c r="A9" s="4">
        <v>14804376773</v>
      </c>
      <c r="B9" s="4" t="s">
        <v>24</v>
      </c>
      <c r="C9" s="4" t="s">
        <v>25</v>
      </c>
      <c r="D9" s="4" t="s">
        <v>44</v>
      </c>
      <c r="E9" s="4" t="s">
        <v>45</v>
      </c>
      <c r="F9" s="5">
        <v>44290</v>
      </c>
      <c r="G9" s="5">
        <v>44291</v>
      </c>
      <c r="H9" s="4">
        <v>1</v>
      </c>
      <c r="I9" s="4">
        <v>1</v>
      </c>
      <c r="J9" s="4">
        <v>1</v>
      </c>
      <c r="K9" s="4" t="s">
        <v>28</v>
      </c>
      <c r="L9" s="4">
        <v>2510</v>
      </c>
      <c r="M9" s="4">
        <v>2510</v>
      </c>
      <c r="N9" s="4" t="s">
        <v>46</v>
      </c>
      <c r="O9" s="4" t="s">
        <v>30</v>
      </c>
      <c r="P9" s="4" t="s">
        <v>31</v>
      </c>
      <c r="Q9" s="4">
        <v>0</v>
      </c>
      <c r="R9" s="6">
        <v>44290</v>
      </c>
      <c r="S9" s="5">
        <v>44306</v>
      </c>
      <c r="T9" s="4" t="s">
        <v>32</v>
      </c>
      <c r="U9" s="4">
        <v>2510</v>
      </c>
      <c r="V9" s="4">
        <v>0</v>
      </c>
      <c r="W9" s="4">
        <v>0</v>
      </c>
      <c r="X9" s="4">
        <v>2048104</v>
      </c>
    </row>
    <row r="10" s="4" customFormat="1" spans="1:23">
      <c r="A10" s="4">
        <v>14805649358</v>
      </c>
      <c r="B10" s="4" t="s">
        <v>24</v>
      </c>
      <c r="C10" s="4" t="s">
        <v>25</v>
      </c>
      <c r="D10" s="4" t="s">
        <v>47</v>
      </c>
      <c r="E10" s="4" t="s">
        <v>48</v>
      </c>
      <c r="F10" s="5">
        <v>44290</v>
      </c>
      <c r="G10" s="5">
        <v>44291</v>
      </c>
      <c r="H10" s="4">
        <v>1</v>
      </c>
      <c r="I10" s="4">
        <v>1</v>
      </c>
      <c r="J10" s="4">
        <v>1</v>
      </c>
      <c r="K10" s="4" t="s">
        <v>28</v>
      </c>
      <c r="L10" s="4">
        <v>260</v>
      </c>
      <c r="M10" s="4">
        <v>260</v>
      </c>
      <c r="N10" s="4" t="s">
        <v>49</v>
      </c>
      <c r="O10" s="4" t="s">
        <v>30</v>
      </c>
      <c r="P10" s="4" t="s">
        <v>31</v>
      </c>
      <c r="Q10" s="4">
        <v>0</v>
      </c>
      <c r="R10" s="6">
        <v>44290</v>
      </c>
      <c r="S10" s="5">
        <v>44306</v>
      </c>
      <c r="T10" s="4" t="s">
        <v>32</v>
      </c>
      <c r="U10" s="4">
        <v>260</v>
      </c>
      <c r="V10" s="4">
        <v>0</v>
      </c>
      <c r="W10" s="4">
        <v>0</v>
      </c>
    </row>
    <row r="11" s="4" customFormat="1" spans="1:23">
      <c r="A11" s="4">
        <v>14806318587</v>
      </c>
      <c r="B11" s="4" t="s">
        <v>24</v>
      </c>
      <c r="C11" s="4" t="s">
        <v>25</v>
      </c>
      <c r="D11" s="4" t="s">
        <v>50</v>
      </c>
      <c r="E11" s="4" t="s">
        <v>51</v>
      </c>
      <c r="F11" s="5">
        <v>44290</v>
      </c>
      <c r="G11" s="5">
        <v>44291</v>
      </c>
      <c r="H11" s="4">
        <v>4</v>
      </c>
      <c r="I11" s="4">
        <v>1</v>
      </c>
      <c r="J11" s="4">
        <v>4</v>
      </c>
      <c r="K11" s="4" t="s">
        <v>28</v>
      </c>
      <c r="L11" s="4">
        <v>1468</v>
      </c>
      <c r="M11" s="4">
        <v>1468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44290</v>
      </c>
      <c r="S11" s="5">
        <v>44306</v>
      </c>
      <c r="T11" s="4" t="s">
        <v>32</v>
      </c>
      <c r="U11" s="4">
        <v>1468</v>
      </c>
      <c r="V11" s="4">
        <v>0</v>
      </c>
      <c r="W11" s="4">
        <v>0</v>
      </c>
    </row>
    <row r="12" s="4" customFormat="1" spans="1:23">
      <c r="A12" s="4">
        <v>14806338581</v>
      </c>
      <c r="B12" s="4" t="s">
        <v>24</v>
      </c>
      <c r="C12" s="4" t="s">
        <v>25</v>
      </c>
      <c r="D12" s="4" t="s">
        <v>50</v>
      </c>
      <c r="E12" s="4" t="s">
        <v>53</v>
      </c>
      <c r="F12" s="5">
        <v>44290</v>
      </c>
      <c r="G12" s="5">
        <v>44291</v>
      </c>
      <c r="H12" s="4">
        <v>1</v>
      </c>
      <c r="I12" s="4">
        <v>1</v>
      </c>
      <c r="J12" s="4">
        <v>1</v>
      </c>
      <c r="K12" s="4" t="s">
        <v>28</v>
      </c>
      <c r="L12" s="4">
        <v>530</v>
      </c>
      <c r="M12" s="4">
        <v>530</v>
      </c>
      <c r="N12" s="4" t="s">
        <v>54</v>
      </c>
      <c r="O12" s="4" t="s">
        <v>30</v>
      </c>
      <c r="P12" s="4" t="s">
        <v>31</v>
      </c>
      <c r="Q12" s="4">
        <v>0</v>
      </c>
      <c r="R12" s="6">
        <v>44290</v>
      </c>
      <c r="S12" s="5">
        <v>44306</v>
      </c>
      <c r="T12" s="4" t="s">
        <v>32</v>
      </c>
      <c r="U12" s="4">
        <v>530</v>
      </c>
      <c r="V12" s="4">
        <v>0</v>
      </c>
      <c r="W12" s="4">
        <v>0</v>
      </c>
    </row>
    <row r="13" s="4" customFormat="1" spans="1:24">
      <c r="A13" s="4">
        <v>14806978903</v>
      </c>
      <c r="B13" s="4" t="s">
        <v>24</v>
      </c>
      <c r="C13" s="4" t="s">
        <v>25</v>
      </c>
      <c r="D13" s="4" t="s">
        <v>47</v>
      </c>
      <c r="E13" s="4" t="s">
        <v>55</v>
      </c>
      <c r="F13" s="5">
        <v>44290</v>
      </c>
      <c r="G13" s="5">
        <v>44291</v>
      </c>
      <c r="H13" s="4">
        <v>1</v>
      </c>
      <c r="I13" s="4">
        <v>1</v>
      </c>
      <c r="J13" s="4">
        <v>1</v>
      </c>
      <c r="K13" s="4" t="s">
        <v>28</v>
      </c>
      <c r="L13" s="4">
        <v>200</v>
      </c>
      <c r="M13" s="4">
        <v>200</v>
      </c>
      <c r="N13" s="4" t="s">
        <v>56</v>
      </c>
      <c r="O13" s="4" t="s">
        <v>30</v>
      </c>
      <c r="P13" s="4" t="s">
        <v>31</v>
      </c>
      <c r="Q13" s="4">
        <v>0</v>
      </c>
      <c r="R13" s="6">
        <v>44290</v>
      </c>
      <c r="S13" s="5">
        <v>44306</v>
      </c>
      <c r="T13" s="4" t="s">
        <v>32</v>
      </c>
      <c r="U13" s="4">
        <v>200</v>
      </c>
      <c r="V13" s="4">
        <v>0</v>
      </c>
      <c r="W13" s="4">
        <v>0</v>
      </c>
      <c r="X13" s="4">
        <v>2049147</v>
      </c>
    </row>
    <row r="14" s="4" customFormat="1" spans="1:23">
      <c r="A14" s="4">
        <v>14807034968</v>
      </c>
      <c r="B14" s="4" t="s">
        <v>24</v>
      </c>
      <c r="C14" s="4" t="s">
        <v>25</v>
      </c>
      <c r="D14" s="4" t="s">
        <v>37</v>
      </c>
      <c r="E14" s="4" t="s">
        <v>42</v>
      </c>
      <c r="F14" s="5">
        <v>44290</v>
      </c>
      <c r="G14" s="5">
        <v>44291</v>
      </c>
      <c r="H14" s="4">
        <v>3</v>
      </c>
      <c r="I14" s="4">
        <v>1</v>
      </c>
      <c r="J14" s="4">
        <v>3</v>
      </c>
      <c r="K14" s="4" t="s">
        <v>28</v>
      </c>
      <c r="L14" s="4">
        <v>785.4</v>
      </c>
      <c r="M14" s="4">
        <v>785.4</v>
      </c>
      <c r="N14" s="4" t="s">
        <v>57</v>
      </c>
      <c r="O14" s="4" t="s">
        <v>30</v>
      </c>
      <c r="P14" s="4" t="s">
        <v>31</v>
      </c>
      <c r="Q14" s="4">
        <v>0</v>
      </c>
      <c r="R14" s="6">
        <v>44290</v>
      </c>
      <c r="S14" s="5">
        <v>44306</v>
      </c>
      <c r="T14" s="4" t="s">
        <v>32</v>
      </c>
      <c r="U14" s="4">
        <v>785.4</v>
      </c>
      <c r="V14" s="4">
        <v>0</v>
      </c>
      <c r="W14" s="4">
        <v>0</v>
      </c>
    </row>
    <row r="15" s="4" customFormat="1" spans="1:24">
      <c r="A15" s="4">
        <v>14807594125</v>
      </c>
      <c r="B15" s="4" t="s">
        <v>24</v>
      </c>
      <c r="C15" s="4" t="s">
        <v>25</v>
      </c>
      <c r="D15" s="4" t="s">
        <v>37</v>
      </c>
      <c r="E15" s="4" t="s">
        <v>58</v>
      </c>
      <c r="F15" s="5">
        <v>44290</v>
      </c>
      <c r="G15" s="5">
        <v>44291</v>
      </c>
      <c r="H15" s="4">
        <v>1</v>
      </c>
      <c r="I15" s="4">
        <v>1</v>
      </c>
      <c r="J15" s="4">
        <v>1</v>
      </c>
      <c r="K15" s="4" t="s">
        <v>28</v>
      </c>
      <c r="L15" s="4">
        <v>283</v>
      </c>
      <c r="M15" s="4">
        <v>283</v>
      </c>
      <c r="N15" s="4" t="s">
        <v>59</v>
      </c>
      <c r="O15" s="4" t="s">
        <v>30</v>
      </c>
      <c r="P15" s="4" t="s">
        <v>31</v>
      </c>
      <c r="Q15" s="4">
        <v>0</v>
      </c>
      <c r="R15" s="6">
        <v>44290</v>
      </c>
      <c r="S15" s="5">
        <v>44306</v>
      </c>
      <c r="T15" s="4" t="s">
        <v>32</v>
      </c>
      <c r="U15" s="4">
        <v>283</v>
      </c>
      <c r="V15" s="4">
        <v>0</v>
      </c>
      <c r="W15" s="4">
        <v>0</v>
      </c>
      <c r="X15" s="4">
        <v>2049512</v>
      </c>
    </row>
    <row r="16" s="4" customFormat="1" spans="1:23">
      <c r="A16" s="4">
        <v>14807596130</v>
      </c>
      <c r="B16" s="4" t="s">
        <v>24</v>
      </c>
      <c r="C16" s="4" t="s">
        <v>25</v>
      </c>
      <c r="D16" s="4" t="s">
        <v>37</v>
      </c>
      <c r="E16" s="4" t="s">
        <v>58</v>
      </c>
      <c r="F16" s="5">
        <v>44290</v>
      </c>
      <c r="G16" s="5">
        <v>44291</v>
      </c>
      <c r="H16" s="4">
        <v>1</v>
      </c>
      <c r="I16" s="4">
        <v>1</v>
      </c>
      <c r="J16" s="4">
        <v>1</v>
      </c>
      <c r="K16" s="4" t="s">
        <v>28</v>
      </c>
      <c r="L16" s="4">
        <v>283</v>
      </c>
      <c r="M16" s="4">
        <v>283</v>
      </c>
      <c r="N16" s="4" t="s">
        <v>60</v>
      </c>
      <c r="O16" s="4" t="s">
        <v>30</v>
      </c>
      <c r="P16" s="4" t="s">
        <v>31</v>
      </c>
      <c r="Q16" s="4">
        <v>0</v>
      </c>
      <c r="R16" s="6">
        <v>44290</v>
      </c>
      <c r="S16" s="5">
        <v>44306</v>
      </c>
      <c r="T16" s="4" t="s">
        <v>32</v>
      </c>
      <c r="U16" s="4">
        <v>283</v>
      </c>
      <c r="V16" s="4">
        <v>0</v>
      </c>
      <c r="W16" s="4">
        <v>0</v>
      </c>
    </row>
    <row r="17" s="4" customFormat="1" spans="1:24">
      <c r="A17" s="4">
        <v>14807648431</v>
      </c>
      <c r="B17" s="4" t="s">
        <v>24</v>
      </c>
      <c r="C17" s="4" t="s">
        <v>25</v>
      </c>
      <c r="D17" s="4" t="s">
        <v>37</v>
      </c>
      <c r="E17" s="4" t="s">
        <v>58</v>
      </c>
      <c r="F17" s="5">
        <v>44290</v>
      </c>
      <c r="G17" s="5">
        <v>44291</v>
      </c>
      <c r="H17" s="4">
        <v>1</v>
      </c>
      <c r="I17" s="4">
        <v>1</v>
      </c>
      <c r="J17" s="4">
        <v>1</v>
      </c>
      <c r="K17" s="4" t="s">
        <v>28</v>
      </c>
      <c r="L17" s="4">
        <v>283</v>
      </c>
      <c r="M17" s="4">
        <v>283</v>
      </c>
      <c r="N17" s="4" t="s">
        <v>61</v>
      </c>
      <c r="O17" s="4" t="s">
        <v>30</v>
      </c>
      <c r="P17" s="4" t="s">
        <v>31</v>
      </c>
      <c r="Q17" s="4">
        <v>0</v>
      </c>
      <c r="R17" s="6">
        <v>44290</v>
      </c>
      <c r="S17" s="5">
        <v>44306</v>
      </c>
      <c r="T17" s="4" t="s">
        <v>32</v>
      </c>
      <c r="U17" s="4">
        <v>283</v>
      </c>
      <c r="V17" s="4">
        <v>0</v>
      </c>
      <c r="W17" s="4">
        <v>0</v>
      </c>
      <c r="X17" s="4">
        <v>2049545</v>
      </c>
    </row>
    <row r="18" s="4" customFormat="1" spans="1:23">
      <c r="A18" s="4">
        <v>14807649137</v>
      </c>
      <c r="B18" s="4" t="s">
        <v>24</v>
      </c>
      <c r="C18" s="4" t="s">
        <v>25</v>
      </c>
      <c r="D18" s="4" t="s">
        <v>37</v>
      </c>
      <c r="E18" s="4" t="s">
        <v>38</v>
      </c>
      <c r="F18" s="5">
        <v>44290</v>
      </c>
      <c r="G18" s="5">
        <v>44291</v>
      </c>
      <c r="H18" s="4">
        <v>1</v>
      </c>
      <c r="I18" s="4">
        <v>1</v>
      </c>
      <c r="J18" s="4">
        <v>1</v>
      </c>
      <c r="K18" s="4" t="s">
        <v>28</v>
      </c>
      <c r="L18" s="4">
        <v>302</v>
      </c>
      <c r="M18" s="4">
        <v>302</v>
      </c>
      <c r="N18" s="4" t="s">
        <v>62</v>
      </c>
      <c r="O18" s="4" t="s">
        <v>30</v>
      </c>
      <c r="P18" s="4" t="s">
        <v>31</v>
      </c>
      <c r="Q18" s="4">
        <v>0</v>
      </c>
      <c r="R18" s="6">
        <v>44290</v>
      </c>
      <c r="S18" s="5">
        <v>44306</v>
      </c>
      <c r="T18" s="4" t="s">
        <v>32</v>
      </c>
      <c r="U18" s="4">
        <v>302</v>
      </c>
      <c r="V18" s="4">
        <v>0</v>
      </c>
      <c r="W18" s="4">
        <v>0</v>
      </c>
    </row>
    <row r="19" s="4" customFormat="1" spans="1:24">
      <c r="A19" s="4">
        <v>14806978903</v>
      </c>
      <c r="B19" s="4" t="s">
        <v>24</v>
      </c>
      <c r="C19" s="4" t="s">
        <v>36</v>
      </c>
      <c r="D19" s="4" t="s">
        <v>47</v>
      </c>
      <c r="E19" s="4" t="s">
        <v>55</v>
      </c>
      <c r="F19" s="5">
        <v>44290</v>
      </c>
      <c r="G19" s="5">
        <v>44291</v>
      </c>
      <c r="H19" s="4">
        <v>1</v>
      </c>
      <c r="I19" s="4">
        <v>1</v>
      </c>
      <c r="J19" s="4">
        <v>1</v>
      </c>
      <c r="K19" s="4" t="s">
        <v>28</v>
      </c>
      <c r="L19" s="4">
        <v>-200</v>
      </c>
      <c r="M19" s="4">
        <v>-200</v>
      </c>
      <c r="N19" s="4" t="s">
        <v>56</v>
      </c>
      <c r="O19" s="4" t="s">
        <v>30</v>
      </c>
      <c r="P19" s="4" t="s">
        <v>31</v>
      </c>
      <c r="Q19" s="4">
        <v>0</v>
      </c>
      <c r="R19" s="6">
        <v>44290</v>
      </c>
      <c r="S19" s="5">
        <v>44306</v>
      </c>
      <c r="T19" s="4" t="s">
        <v>32</v>
      </c>
      <c r="U19" s="4">
        <v>-200</v>
      </c>
      <c r="V19" s="4">
        <v>0</v>
      </c>
      <c r="W19" s="4">
        <v>0</v>
      </c>
      <c r="X19" s="4">
        <v>2049147</v>
      </c>
    </row>
    <row r="20" s="4" customFormat="1" spans="1:23">
      <c r="A20" s="4">
        <v>14808149594</v>
      </c>
      <c r="B20" s="4" t="s">
        <v>24</v>
      </c>
      <c r="C20" s="4" t="s">
        <v>25</v>
      </c>
      <c r="D20" s="4" t="s">
        <v>50</v>
      </c>
      <c r="E20" s="4" t="s">
        <v>51</v>
      </c>
      <c r="F20" s="5">
        <v>44290</v>
      </c>
      <c r="G20" s="5">
        <v>44291</v>
      </c>
      <c r="H20" s="4">
        <v>1</v>
      </c>
      <c r="I20" s="4">
        <v>1</v>
      </c>
      <c r="J20" s="4">
        <v>1</v>
      </c>
      <c r="K20" s="4" t="s">
        <v>28</v>
      </c>
      <c r="L20" s="4">
        <v>367</v>
      </c>
      <c r="M20" s="4">
        <v>367</v>
      </c>
      <c r="N20" s="4" t="s">
        <v>63</v>
      </c>
      <c r="O20" s="4" t="s">
        <v>30</v>
      </c>
      <c r="P20" s="4" t="s">
        <v>31</v>
      </c>
      <c r="Q20" s="4">
        <v>0</v>
      </c>
      <c r="R20" s="6">
        <v>44290</v>
      </c>
      <c r="S20" s="5">
        <v>44306</v>
      </c>
      <c r="T20" s="4" t="s">
        <v>32</v>
      </c>
      <c r="U20" s="4">
        <v>367</v>
      </c>
      <c r="V20" s="4">
        <v>0</v>
      </c>
      <c r="W20" s="4">
        <v>0</v>
      </c>
    </row>
    <row r="21" s="4" customFormat="1" spans="1:23">
      <c r="A21" s="4">
        <v>14808157994</v>
      </c>
      <c r="B21" s="4" t="s">
        <v>24</v>
      </c>
      <c r="C21" s="4" t="s">
        <v>25</v>
      </c>
      <c r="D21" s="4" t="s">
        <v>50</v>
      </c>
      <c r="E21" s="4" t="s">
        <v>51</v>
      </c>
      <c r="F21" s="5">
        <v>44290</v>
      </c>
      <c r="G21" s="5">
        <v>44291</v>
      </c>
      <c r="H21" s="4">
        <v>1</v>
      </c>
      <c r="I21" s="4">
        <v>1</v>
      </c>
      <c r="J21" s="4">
        <v>1</v>
      </c>
      <c r="K21" s="4" t="s">
        <v>28</v>
      </c>
      <c r="L21" s="4">
        <v>367</v>
      </c>
      <c r="M21" s="4">
        <v>367</v>
      </c>
      <c r="N21" s="4" t="s">
        <v>64</v>
      </c>
      <c r="O21" s="4" t="s">
        <v>30</v>
      </c>
      <c r="P21" s="4" t="s">
        <v>31</v>
      </c>
      <c r="Q21" s="4">
        <v>0</v>
      </c>
      <c r="R21" s="6">
        <v>44290</v>
      </c>
      <c r="S21" s="5">
        <v>44306</v>
      </c>
      <c r="T21" s="4" t="s">
        <v>32</v>
      </c>
      <c r="U21" s="4">
        <v>367</v>
      </c>
      <c r="V21" s="4">
        <v>0</v>
      </c>
      <c r="W2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F31" sqref="F31"/>
    </sheetView>
  </sheetViews>
  <sheetFormatPr defaultColWidth="9" defaultRowHeight="13.5"/>
  <cols>
    <col min="1" max="1" width="13.875" style="4" customWidth="1"/>
    <col min="2" max="3" width="9.375" style="4"/>
    <col min="4" max="5" width="9" style="4"/>
    <col min="6" max="6" width="19" style="4" customWidth="1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hidden="1" spans="1:9">
      <c r="A2" s="4">
        <v>14626528647</v>
      </c>
      <c r="B2" s="5">
        <v>44288</v>
      </c>
      <c r="C2" s="5">
        <v>44291</v>
      </c>
      <c r="D2" s="4">
        <v>0</v>
      </c>
      <c r="E2" s="4" t="str">
        <f>VLOOKUP(A2,HOP!A:L,12,0)</f>
        <v>0.00</v>
      </c>
      <c r="F2" s="4" t="str">
        <f>VLOOKUP(A2,HOP!A:C,3,0)</f>
        <v>2021321</v>
      </c>
      <c r="G2" s="4">
        <f>D2-E2</f>
        <v>0</v>
      </c>
      <c r="H2" s="4" t="str">
        <f>$H$1&amp;F2</f>
        <v>，2021321</v>
      </c>
      <c r="I2" s="4" t="str">
        <f>VLOOKUP(A2,HOP!A:T,20,0)</f>
        <v>直采</v>
      </c>
    </row>
    <row r="3" s="4" customFormat="1" hidden="1" spans="1:9">
      <c r="A3" s="4">
        <v>14707956564</v>
      </c>
      <c r="B3" s="5">
        <v>44290</v>
      </c>
      <c r="C3" s="5">
        <v>44291</v>
      </c>
      <c r="D3" s="4">
        <v>0</v>
      </c>
      <c r="E3" s="4" t="e">
        <f>VLOOKUP(A3,HOP!A:L,12,0)</f>
        <v>#N/A</v>
      </c>
      <c r="F3" s="4">
        <v>2036312</v>
      </c>
      <c r="G3" s="4" t="e">
        <f>D3-E3</f>
        <v>#N/A</v>
      </c>
      <c r="H3" s="4" t="str">
        <f>$H$1&amp;F3</f>
        <v>，2036312</v>
      </c>
      <c r="I3" s="4" t="e">
        <f>VLOOKUP(A3,HOP!A:T,20,0)</f>
        <v>#N/A</v>
      </c>
    </row>
    <row r="4" s="4" customFormat="1" spans="1:9">
      <c r="A4" s="4">
        <v>14711264416</v>
      </c>
      <c r="B4" s="5">
        <v>44287</v>
      </c>
      <c r="C4" s="5">
        <v>44291</v>
      </c>
      <c r="D4" s="4">
        <v>898.2</v>
      </c>
      <c r="E4" s="4" t="str">
        <f>VLOOKUP(A4,HOP!A:L,12,0)</f>
        <v>898.20</v>
      </c>
      <c r="F4" s="4" t="str">
        <f>VLOOKUP(A4,HOP!A:C,3,0)</f>
        <v>2036601</v>
      </c>
      <c r="G4" s="4">
        <f>D4-E4</f>
        <v>0</v>
      </c>
      <c r="H4" s="4" t="str">
        <f>$H$1&amp;F4</f>
        <v>，2036601</v>
      </c>
      <c r="I4" s="4" t="str">
        <f>VLOOKUP(A4,HOP!A:T,20,0)</f>
        <v>直采</v>
      </c>
    </row>
    <row r="5" s="4" customFormat="1" spans="1:9">
      <c r="A5" s="4">
        <v>14738152541</v>
      </c>
      <c r="B5" s="5">
        <v>44290</v>
      </c>
      <c r="C5" s="5">
        <v>44291</v>
      </c>
      <c r="D5" s="4">
        <v>268.85</v>
      </c>
      <c r="E5" s="4" t="str">
        <f>VLOOKUP(A5,HOP!A:L,12,0)</f>
        <v>268.85</v>
      </c>
      <c r="F5" s="4" t="str">
        <f>VLOOKUP(A5,HOP!A:C,3,0)</f>
        <v>2040560</v>
      </c>
      <c r="G5" s="4">
        <f>D5-E5</f>
        <v>0</v>
      </c>
      <c r="H5" s="4" t="str">
        <f>$H$1&amp;F5</f>
        <v>，2040560</v>
      </c>
      <c r="I5" s="4" t="str">
        <f>VLOOKUP(A5,HOP!A:T,20,0)</f>
        <v>直采</v>
      </c>
    </row>
    <row r="6" s="4" customFormat="1" spans="1:9">
      <c r="A6" s="4">
        <v>14796441634</v>
      </c>
      <c r="B6" s="5">
        <v>44290</v>
      </c>
      <c r="C6" s="5">
        <v>44291</v>
      </c>
      <c r="D6" s="4">
        <v>261.8</v>
      </c>
      <c r="E6" s="4" t="str">
        <f>VLOOKUP(A6,HOP!A:L,12,0)</f>
        <v>261.80</v>
      </c>
      <c r="F6" s="4" t="str">
        <f>VLOOKUP(A6,HOP!A:C,3,0)</f>
        <v>2047321</v>
      </c>
      <c r="G6" s="4">
        <f t="shared" ref="G6:G19" si="0">D6-E6</f>
        <v>0</v>
      </c>
      <c r="H6" s="4" t="str">
        <f t="shared" ref="H6:H19" si="1">$H$1&amp;F6</f>
        <v>，2047321</v>
      </c>
      <c r="I6" s="4" t="str">
        <f>VLOOKUP(A6,HOP!A:T,20,0)</f>
        <v>直采</v>
      </c>
    </row>
    <row r="7" s="4" customFormat="1" spans="1:9">
      <c r="A7" s="4">
        <v>14804376773</v>
      </c>
      <c r="B7" s="5">
        <v>44290</v>
      </c>
      <c r="C7" s="5">
        <v>44291</v>
      </c>
      <c r="D7" s="4">
        <v>2510</v>
      </c>
      <c r="E7" s="4" t="str">
        <f>VLOOKUP(A7,HOP!A:L,12,0)</f>
        <v>2510.00</v>
      </c>
      <c r="F7" s="4" t="str">
        <f>VLOOKUP(A7,HOP!A:C,3,0)</f>
        <v>2048104</v>
      </c>
      <c r="G7" s="4">
        <f t="shared" si="0"/>
        <v>0</v>
      </c>
      <c r="H7" s="4" t="str">
        <f t="shared" si="1"/>
        <v>，2048104</v>
      </c>
      <c r="I7" s="4" t="str">
        <f>VLOOKUP(A7,HOP!A:T,20,0)</f>
        <v>直采</v>
      </c>
    </row>
    <row r="8" s="4" customFormat="1" spans="1:9">
      <c r="A8" s="4">
        <v>14805649358</v>
      </c>
      <c r="B8" s="5">
        <v>44290</v>
      </c>
      <c r="C8" s="5">
        <v>44291</v>
      </c>
      <c r="D8" s="4">
        <v>260</v>
      </c>
      <c r="E8" s="4" t="str">
        <f>VLOOKUP(A8,HOP!A:L,12,0)</f>
        <v>260.00</v>
      </c>
      <c r="F8" s="4" t="str">
        <f>VLOOKUP(A8,HOP!A:C,3,0)</f>
        <v>2048352</v>
      </c>
      <c r="G8" s="4">
        <f t="shared" si="0"/>
        <v>0</v>
      </c>
      <c r="H8" s="4" t="str">
        <f t="shared" si="1"/>
        <v>，2048352</v>
      </c>
      <c r="I8" s="4" t="str">
        <f>VLOOKUP(A8,HOP!A:T,20,0)</f>
        <v>直采</v>
      </c>
    </row>
    <row r="9" s="4" customFormat="1" hidden="1" spans="1:10">
      <c r="A9" s="4">
        <v>14806318587</v>
      </c>
      <c r="B9" s="5">
        <v>44290</v>
      </c>
      <c r="C9" s="5">
        <v>44291</v>
      </c>
      <c r="D9" s="4">
        <v>1468</v>
      </c>
      <c r="E9" s="4">
        <v>1468</v>
      </c>
      <c r="F9" s="7" t="s">
        <v>66</v>
      </c>
      <c r="G9" s="4">
        <f t="shared" si="0"/>
        <v>0</v>
      </c>
      <c r="H9" s="4" t="str">
        <f t="shared" si="1"/>
        <v>，202104041223330021</v>
      </c>
      <c r="I9" s="4" t="e">
        <f>VLOOKUP(A9,HOP!A:T,20,0)</f>
        <v>#N/A</v>
      </c>
      <c r="J9" s="4">
        <v>4.4</v>
      </c>
    </row>
    <row r="10" s="4" customFormat="1" hidden="1" spans="1:10">
      <c r="A10" s="4">
        <v>14806338581</v>
      </c>
      <c r="B10" s="5">
        <v>44290</v>
      </c>
      <c r="C10" s="5">
        <v>44291</v>
      </c>
      <c r="D10" s="4">
        <v>530</v>
      </c>
      <c r="E10" s="4">
        <v>530</v>
      </c>
      <c r="F10" s="7" t="s">
        <v>67</v>
      </c>
      <c r="G10" s="4">
        <f t="shared" si="0"/>
        <v>0</v>
      </c>
      <c r="H10" s="4" t="str">
        <f t="shared" si="1"/>
        <v>，202104041227300021</v>
      </c>
      <c r="I10" s="4" t="e">
        <f>VLOOKUP(A10,HOP!A:T,20,0)</f>
        <v>#N/A</v>
      </c>
      <c r="J10" s="4">
        <v>4.4</v>
      </c>
    </row>
    <row r="11" s="4" customFormat="1" hidden="1" spans="1:9">
      <c r="A11" s="4">
        <v>14806978903</v>
      </c>
      <c r="B11" s="5">
        <v>44290</v>
      </c>
      <c r="C11" s="5">
        <v>44291</v>
      </c>
      <c r="D11" s="4">
        <v>0</v>
      </c>
      <c r="E11" s="4" t="str">
        <f>VLOOKUP(A11,HOP!A:L,12,0)</f>
        <v>0.00</v>
      </c>
      <c r="F11" s="4" t="str">
        <f>VLOOKUP(A11,HOP!A:C,3,0)</f>
        <v>2049147</v>
      </c>
      <c r="G11" s="4">
        <f t="shared" si="0"/>
        <v>0</v>
      </c>
      <c r="H11" s="4" t="str">
        <f t="shared" si="1"/>
        <v>，2049147</v>
      </c>
      <c r="I11" s="4" t="str">
        <f>VLOOKUP(A11,HOP!A:T,20,0)</f>
        <v>直采</v>
      </c>
    </row>
    <row r="12" s="4" customFormat="1" spans="1:9">
      <c r="A12" s="4">
        <v>14807034968</v>
      </c>
      <c r="B12" s="5">
        <v>44290</v>
      </c>
      <c r="C12" s="5">
        <v>44291</v>
      </c>
      <c r="D12" s="4">
        <v>785.4</v>
      </c>
      <c r="E12" s="4" t="str">
        <f>VLOOKUP(A12,HOP!A:L,12,0)</f>
        <v>785.40</v>
      </c>
      <c r="F12" s="4" t="str">
        <f>VLOOKUP(A12,HOP!A:C,3,0)</f>
        <v>2049182</v>
      </c>
      <c r="G12" s="4">
        <f t="shared" si="0"/>
        <v>0</v>
      </c>
      <c r="H12" s="4" t="str">
        <f t="shared" si="1"/>
        <v>，2049182</v>
      </c>
      <c r="I12" s="4" t="str">
        <f>VLOOKUP(A12,HOP!A:T,20,0)</f>
        <v>直采</v>
      </c>
    </row>
    <row r="13" s="4" customFormat="1" spans="1:9">
      <c r="A13" s="4">
        <v>14807594125</v>
      </c>
      <c r="B13" s="5">
        <v>44290</v>
      </c>
      <c r="C13" s="5">
        <v>44291</v>
      </c>
      <c r="D13" s="4">
        <v>283</v>
      </c>
      <c r="E13" s="4" t="str">
        <f>VLOOKUP(A13,HOP!A:L,12,0)</f>
        <v>283.00</v>
      </c>
      <c r="F13" s="4" t="str">
        <f>VLOOKUP(A13,HOP!A:C,3,0)</f>
        <v>2049512</v>
      </c>
      <c r="G13" s="4">
        <f t="shared" si="0"/>
        <v>0</v>
      </c>
      <c r="H13" s="4" t="str">
        <f t="shared" si="1"/>
        <v>，2049512</v>
      </c>
      <c r="I13" s="4" t="str">
        <f>VLOOKUP(A13,HOP!A:T,20,0)</f>
        <v>直采</v>
      </c>
    </row>
    <row r="14" s="4" customFormat="1" spans="1:9">
      <c r="A14" s="4">
        <v>14807596130</v>
      </c>
      <c r="B14" s="5">
        <v>44290</v>
      </c>
      <c r="C14" s="5">
        <v>44291</v>
      </c>
      <c r="D14" s="4">
        <v>283</v>
      </c>
      <c r="E14" s="4" t="str">
        <f>VLOOKUP(A14,HOP!A:L,12,0)</f>
        <v>283.00</v>
      </c>
      <c r="F14" s="4" t="str">
        <f>VLOOKUP(A14,HOP!A:C,3,0)</f>
        <v>2049516</v>
      </c>
      <c r="G14" s="4">
        <f t="shared" si="0"/>
        <v>0</v>
      </c>
      <c r="H14" s="4" t="str">
        <f t="shared" si="1"/>
        <v>，2049516</v>
      </c>
      <c r="I14" s="4" t="str">
        <f>VLOOKUP(A14,HOP!A:T,20,0)</f>
        <v>直采</v>
      </c>
    </row>
    <row r="15" s="4" customFormat="1" spans="1:9">
      <c r="A15" s="4">
        <v>14807648431</v>
      </c>
      <c r="B15" s="5">
        <v>44290</v>
      </c>
      <c r="C15" s="5">
        <v>44291</v>
      </c>
      <c r="D15" s="4">
        <v>283</v>
      </c>
      <c r="E15" s="4" t="str">
        <f>VLOOKUP(A15,HOP!A:L,12,0)</f>
        <v>283.00</v>
      </c>
      <c r="F15" s="4" t="str">
        <f>VLOOKUP(A15,HOP!A:C,3,0)</f>
        <v>2049545</v>
      </c>
      <c r="G15" s="4">
        <f t="shared" si="0"/>
        <v>0</v>
      </c>
      <c r="H15" s="4" t="str">
        <f t="shared" si="1"/>
        <v>，2049545</v>
      </c>
      <c r="I15" s="4" t="str">
        <f>VLOOKUP(A15,HOP!A:T,20,0)</f>
        <v>直采</v>
      </c>
    </row>
    <row r="16" s="4" customFormat="1" spans="1:9">
      <c r="A16" s="4">
        <v>14807649137</v>
      </c>
      <c r="B16" s="5">
        <v>44290</v>
      </c>
      <c r="C16" s="5">
        <v>44291</v>
      </c>
      <c r="D16" s="4">
        <v>302</v>
      </c>
      <c r="E16" s="4" t="str">
        <f>VLOOKUP(A16,HOP!A:L,12,0)</f>
        <v>302.00</v>
      </c>
      <c r="F16" s="4" t="str">
        <f>VLOOKUP(A16,HOP!A:C,3,0)</f>
        <v>2049595</v>
      </c>
      <c r="G16" s="4">
        <f t="shared" si="0"/>
        <v>0</v>
      </c>
      <c r="H16" s="4" t="str">
        <f t="shared" si="1"/>
        <v>，2049595</v>
      </c>
      <c r="I16" s="4" t="str">
        <f>VLOOKUP(A16,HOP!A:T,20,0)</f>
        <v>直采</v>
      </c>
    </row>
    <row r="17" s="4" customFormat="1" hidden="1" spans="1:10">
      <c r="A17" s="4">
        <v>14808149594</v>
      </c>
      <c r="B17" s="5">
        <v>44290</v>
      </c>
      <c r="C17" s="5">
        <v>44291</v>
      </c>
      <c r="D17" s="4">
        <v>367</v>
      </c>
      <c r="E17" s="4">
        <v>367</v>
      </c>
      <c r="F17" s="7" t="s">
        <v>68</v>
      </c>
      <c r="G17" s="4">
        <f>D17-E17</f>
        <v>0</v>
      </c>
      <c r="H17" s="4" t="str">
        <f>$H$1&amp;F17</f>
        <v>，202104041839010001</v>
      </c>
      <c r="I17" s="4" t="e">
        <f>VLOOKUP(A17,HOP!A:T,20,0)</f>
        <v>#N/A</v>
      </c>
      <c r="J17" s="4">
        <v>4.4</v>
      </c>
    </row>
    <row r="18" s="4" customFormat="1" hidden="1" spans="1:10">
      <c r="A18" s="4">
        <v>14808157994</v>
      </c>
      <c r="B18" s="5">
        <v>44290</v>
      </c>
      <c r="C18" s="5">
        <v>44291</v>
      </c>
      <c r="D18" s="4">
        <v>367</v>
      </c>
      <c r="E18" s="4">
        <v>367</v>
      </c>
      <c r="F18" s="7" t="s">
        <v>69</v>
      </c>
      <c r="G18" s="4">
        <f>D18-E18</f>
        <v>0</v>
      </c>
      <c r="H18" s="4" t="str">
        <f>$H$1&amp;F18</f>
        <v>，202104041839370001</v>
      </c>
      <c r="I18" s="4" t="e">
        <f>VLOOKUP(A18,HOP!A:T,20,0)</f>
        <v>#N/A</v>
      </c>
      <c r="J18" s="4">
        <v>4.4</v>
      </c>
    </row>
    <row r="20" spans="4:4">
      <c r="D20" s="4">
        <f>SUM(D2:D19)</f>
        <v>8867.25</v>
      </c>
    </row>
    <row r="23" spans="1:1">
      <c r="A23" s="4" t="s">
        <v>70</v>
      </c>
    </row>
    <row r="24" spans="1:1">
      <c r="A24" s="4" t="s">
        <v>71</v>
      </c>
    </row>
    <row r="25" spans="1:1">
      <c r="A25" s="4" t="s">
        <v>72</v>
      </c>
    </row>
  </sheetData>
  <autoFilter ref="A1:P18">
    <filterColumn colId="3">
      <filters>
        <filter val="260"/>
        <filter val="530"/>
        <filter val="2510"/>
        <filter val="302"/>
        <filter val="898.2"/>
        <filter val="283"/>
        <filter val="785.4"/>
        <filter val="268.85"/>
        <filter val="367"/>
        <filter val="1468"/>
        <filter val="261.8"/>
      </filters>
    </filterColumn>
    <filterColumn colId="7">
      <filters>
        <filter val="，2040560"/>
        <filter val="，2047321"/>
        <filter val="，2036601"/>
        <filter val="，2049182"/>
        <filter val="，2049512"/>
        <filter val="，2048352"/>
        <filter val="，2048104"/>
        <filter val="，2049595"/>
        <filter val="，2049545"/>
        <filter val="，20495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1" sqref="D$1:D$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0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</row>
    <row r="2" s="1" customFormat="1" ht="12.75" spans="1:20">
      <c r="A2" s="3">
        <v>14807649137</v>
      </c>
      <c r="B2" s="1" t="s">
        <v>90</v>
      </c>
      <c r="C2" s="1" t="s">
        <v>91</v>
      </c>
      <c r="D2" s="1" t="s">
        <v>92</v>
      </c>
      <c r="E2" s="1" t="s">
        <v>62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</row>
    <row r="3" s="1" customFormat="1" ht="12.75" spans="1:20">
      <c r="A3" s="3">
        <v>14807648431</v>
      </c>
      <c r="B3" s="1" t="s">
        <v>90</v>
      </c>
      <c r="C3" s="1" t="s">
        <v>104</v>
      </c>
      <c r="D3" s="1" t="s">
        <v>92</v>
      </c>
      <c r="E3" s="1" t="s">
        <v>61</v>
      </c>
      <c r="F3" s="1" t="s">
        <v>90</v>
      </c>
      <c r="G3" s="1" t="s">
        <v>93</v>
      </c>
      <c r="H3" s="1" t="s">
        <v>94</v>
      </c>
      <c r="I3" s="1" t="s">
        <v>105</v>
      </c>
      <c r="J3" s="1" t="s">
        <v>96</v>
      </c>
      <c r="K3" s="1" t="s">
        <v>105</v>
      </c>
      <c r="L3" s="1" t="s">
        <v>105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106</v>
      </c>
      <c r="R3" s="1" t="s">
        <v>101</v>
      </c>
      <c r="S3" s="1" t="s">
        <v>102</v>
      </c>
      <c r="T3" s="1" t="s">
        <v>103</v>
      </c>
    </row>
    <row r="4" s="1" customFormat="1" ht="12.75" spans="1:20">
      <c r="A4" s="3">
        <v>14807596130</v>
      </c>
      <c r="B4" s="1" t="s">
        <v>90</v>
      </c>
      <c r="C4" s="1" t="s">
        <v>107</v>
      </c>
      <c r="D4" s="1" t="s">
        <v>92</v>
      </c>
      <c r="E4" s="1" t="s">
        <v>60</v>
      </c>
      <c r="F4" s="1" t="s">
        <v>90</v>
      </c>
      <c r="G4" s="1" t="s">
        <v>93</v>
      </c>
      <c r="H4" s="1" t="s">
        <v>94</v>
      </c>
      <c r="I4" s="1" t="s">
        <v>105</v>
      </c>
      <c r="J4" s="1" t="s">
        <v>96</v>
      </c>
      <c r="K4" s="1" t="s">
        <v>105</v>
      </c>
      <c r="L4" s="1" t="s">
        <v>105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108</v>
      </c>
      <c r="R4" s="1" t="s">
        <v>101</v>
      </c>
      <c r="S4" s="1" t="s">
        <v>102</v>
      </c>
      <c r="T4" s="1" t="s">
        <v>103</v>
      </c>
    </row>
    <row r="5" s="1" customFormat="1" ht="12.75" spans="1:20">
      <c r="A5" s="3">
        <v>14807594125</v>
      </c>
      <c r="B5" s="1" t="s">
        <v>90</v>
      </c>
      <c r="C5" s="1" t="s">
        <v>109</v>
      </c>
      <c r="D5" s="1" t="s">
        <v>92</v>
      </c>
      <c r="E5" s="1" t="s">
        <v>59</v>
      </c>
      <c r="F5" s="1" t="s">
        <v>90</v>
      </c>
      <c r="G5" s="1" t="s">
        <v>93</v>
      </c>
      <c r="H5" s="1" t="s">
        <v>94</v>
      </c>
      <c r="I5" s="1" t="s">
        <v>105</v>
      </c>
      <c r="J5" s="1" t="s">
        <v>96</v>
      </c>
      <c r="K5" s="1" t="s">
        <v>105</v>
      </c>
      <c r="L5" s="1" t="s">
        <v>105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110</v>
      </c>
      <c r="R5" s="1" t="s">
        <v>101</v>
      </c>
      <c r="S5" s="1" t="s">
        <v>102</v>
      </c>
      <c r="T5" s="1" t="s">
        <v>103</v>
      </c>
    </row>
    <row r="6" s="1" customFormat="1" ht="12.75" spans="1:20">
      <c r="A6" s="3">
        <v>14807034968</v>
      </c>
      <c r="B6" s="1" t="s">
        <v>90</v>
      </c>
      <c r="C6" s="1" t="s">
        <v>111</v>
      </c>
      <c r="D6" s="1" t="s">
        <v>92</v>
      </c>
      <c r="E6" s="1" t="s">
        <v>57</v>
      </c>
      <c r="F6" s="1" t="s">
        <v>90</v>
      </c>
      <c r="G6" s="1" t="s">
        <v>93</v>
      </c>
      <c r="H6" s="1" t="s">
        <v>94</v>
      </c>
      <c r="I6" s="1" t="s">
        <v>112</v>
      </c>
      <c r="J6" s="1" t="s">
        <v>96</v>
      </c>
      <c r="K6" s="1" t="s">
        <v>112</v>
      </c>
      <c r="L6" s="1" t="s">
        <v>112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113</v>
      </c>
      <c r="R6" s="1" t="s">
        <v>101</v>
      </c>
      <c r="S6" s="1" t="s">
        <v>102</v>
      </c>
      <c r="T6" s="1" t="s">
        <v>103</v>
      </c>
    </row>
    <row r="7" s="1" customFormat="1" ht="12.75" spans="1:20">
      <c r="A7" s="3">
        <v>14806978903</v>
      </c>
      <c r="B7" s="1" t="s">
        <v>90</v>
      </c>
      <c r="C7" s="1" t="s">
        <v>114</v>
      </c>
      <c r="D7" s="1" t="s">
        <v>115</v>
      </c>
      <c r="E7" s="1" t="s">
        <v>56</v>
      </c>
      <c r="F7" s="1" t="s">
        <v>90</v>
      </c>
      <c r="G7" s="1" t="s">
        <v>93</v>
      </c>
      <c r="H7" s="1" t="s">
        <v>94</v>
      </c>
      <c r="I7" s="1" t="s">
        <v>98</v>
      </c>
      <c r="J7" s="1" t="s">
        <v>96</v>
      </c>
      <c r="K7" s="1" t="s">
        <v>98</v>
      </c>
      <c r="L7" s="1" t="s">
        <v>98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116</v>
      </c>
      <c r="R7" s="1" t="s">
        <v>101</v>
      </c>
      <c r="S7" s="1" t="s">
        <v>102</v>
      </c>
      <c r="T7" s="1" t="s">
        <v>103</v>
      </c>
    </row>
    <row r="8" s="1" customFormat="1" ht="12.75" spans="1:20">
      <c r="A8" s="3">
        <v>14805649358</v>
      </c>
      <c r="B8" s="1" t="s">
        <v>90</v>
      </c>
      <c r="C8" s="1" t="s">
        <v>117</v>
      </c>
      <c r="D8" s="1" t="s">
        <v>115</v>
      </c>
      <c r="E8" s="1" t="s">
        <v>49</v>
      </c>
      <c r="F8" s="1" t="s">
        <v>90</v>
      </c>
      <c r="G8" s="1" t="s">
        <v>93</v>
      </c>
      <c r="H8" s="1" t="s">
        <v>94</v>
      </c>
      <c r="I8" s="1" t="s">
        <v>118</v>
      </c>
      <c r="J8" s="1" t="s">
        <v>96</v>
      </c>
      <c r="K8" s="1" t="s">
        <v>118</v>
      </c>
      <c r="L8" s="1" t="s">
        <v>118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119</v>
      </c>
      <c r="R8" s="1" t="s">
        <v>101</v>
      </c>
      <c r="S8" s="1" t="s">
        <v>102</v>
      </c>
      <c r="T8" s="1" t="s">
        <v>103</v>
      </c>
    </row>
    <row r="9" s="1" customFormat="1" ht="12.75" spans="1:20">
      <c r="A9" s="3">
        <v>14804376773</v>
      </c>
      <c r="B9" s="1" t="s">
        <v>90</v>
      </c>
      <c r="C9" s="1" t="s">
        <v>120</v>
      </c>
      <c r="D9" s="1" t="s">
        <v>121</v>
      </c>
      <c r="E9" s="1" t="s">
        <v>46</v>
      </c>
      <c r="F9" s="1" t="s">
        <v>90</v>
      </c>
      <c r="G9" s="1" t="s">
        <v>93</v>
      </c>
      <c r="H9" s="1" t="s">
        <v>94</v>
      </c>
      <c r="I9" s="1" t="s">
        <v>122</v>
      </c>
      <c r="J9" s="1" t="s">
        <v>96</v>
      </c>
      <c r="K9" s="1" t="s">
        <v>122</v>
      </c>
      <c r="L9" s="1" t="s">
        <v>122</v>
      </c>
      <c r="M9" s="1" t="s">
        <v>97</v>
      </c>
      <c r="N9" s="1" t="s">
        <v>97</v>
      </c>
      <c r="O9" s="1" t="s">
        <v>98</v>
      </c>
      <c r="P9" s="1" t="s">
        <v>99</v>
      </c>
      <c r="Q9" s="1" t="s">
        <v>123</v>
      </c>
      <c r="R9" s="1" t="s">
        <v>101</v>
      </c>
      <c r="S9" s="1" t="s">
        <v>102</v>
      </c>
      <c r="T9" s="1" t="s">
        <v>103</v>
      </c>
    </row>
    <row r="10" s="1" customFormat="1" ht="12.75" spans="1:20">
      <c r="A10" s="3">
        <v>14796441634</v>
      </c>
      <c r="B10" s="1" t="s">
        <v>124</v>
      </c>
      <c r="C10" s="1" t="s">
        <v>125</v>
      </c>
      <c r="D10" s="1" t="s">
        <v>92</v>
      </c>
      <c r="E10" s="1" t="s">
        <v>43</v>
      </c>
      <c r="F10" s="1" t="s">
        <v>90</v>
      </c>
      <c r="G10" s="1" t="s">
        <v>93</v>
      </c>
      <c r="H10" s="1" t="s">
        <v>94</v>
      </c>
      <c r="I10" s="1" t="s">
        <v>126</v>
      </c>
      <c r="J10" s="1" t="s">
        <v>96</v>
      </c>
      <c r="K10" s="1" t="s">
        <v>126</v>
      </c>
      <c r="L10" s="1" t="s">
        <v>126</v>
      </c>
      <c r="M10" s="1" t="s">
        <v>97</v>
      </c>
      <c r="N10" s="1" t="s">
        <v>97</v>
      </c>
      <c r="O10" s="1" t="s">
        <v>98</v>
      </c>
      <c r="P10" s="1" t="s">
        <v>99</v>
      </c>
      <c r="Q10" s="1" t="s">
        <v>127</v>
      </c>
      <c r="R10" s="1" t="s">
        <v>101</v>
      </c>
      <c r="S10" s="1" t="s">
        <v>102</v>
      </c>
      <c r="T10" s="1" t="s">
        <v>103</v>
      </c>
    </row>
    <row r="11" s="1" customFormat="1" ht="12.75" spans="1:20">
      <c r="A11" s="3">
        <v>14738152541</v>
      </c>
      <c r="B11" s="1" t="s">
        <v>128</v>
      </c>
      <c r="C11" s="1" t="s">
        <v>129</v>
      </c>
      <c r="D11" s="1" t="s">
        <v>92</v>
      </c>
      <c r="E11" s="1" t="s">
        <v>41</v>
      </c>
      <c r="F11" s="1" t="s">
        <v>90</v>
      </c>
      <c r="G11" s="1" t="s">
        <v>93</v>
      </c>
      <c r="H11" s="1" t="s">
        <v>94</v>
      </c>
      <c r="I11" s="1" t="s">
        <v>130</v>
      </c>
      <c r="J11" s="1" t="s">
        <v>96</v>
      </c>
      <c r="K11" s="1" t="s">
        <v>130</v>
      </c>
      <c r="L11" s="1" t="s">
        <v>130</v>
      </c>
      <c r="M11" s="1" t="s">
        <v>97</v>
      </c>
      <c r="N11" s="1" t="s">
        <v>97</v>
      </c>
      <c r="O11" s="1" t="s">
        <v>98</v>
      </c>
      <c r="P11" s="1" t="s">
        <v>99</v>
      </c>
      <c r="Q11" s="1" t="s">
        <v>131</v>
      </c>
      <c r="R11" s="1" t="s">
        <v>101</v>
      </c>
      <c r="S11" s="1" t="s">
        <v>102</v>
      </c>
      <c r="T11" s="1" t="s">
        <v>103</v>
      </c>
    </row>
    <row r="12" s="1" customFormat="1" ht="12.75" spans="1:20">
      <c r="A12" s="3">
        <v>14711264416</v>
      </c>
      <c r="B12" s="1" t="s">
        <v>132</v>
      </c>
      <c r="C12" s="1" t="s">
        <v>133</v>
      </c>
      <c r="D12" s="1" t="s">
        <v>92</v>
      </c>
      <c r="E12" s="1" t="s">
        <v>39</v>
      </c>
      <c r="F12" s="1" t="s">
        <v>134</v>
      </c>
      <c r="G12" s="1" t="s">
        <v>93</v>
      </c>
      <c r="H12" s="1" t="s">
        <v>94</v>
      </c>
      <c r="I12" s="1" t="s">
        <v>135</v>
      </c>
      <c r="J12" s="1" t="s">
        <v>96</v>
      </c>
      <c r="K12" s="1" t="s">
        <v>135</v>
      </c>
      <c r="L12" s="1" t="s">
        <v>135</v>
      </c>
      <c r="M12" s="1" t="s">
        <v>97</v>
      </c>
      <c r="N12" s="1" t="s">
        <v>97</v>
      </c>
      <c r="O12" s="1" t="s">
        <v>98</v>
      </c>
      <c r="P12" s="1" t="s">
        <v>99</v>
      </c>
      <c r="Q12" s="1" t="s">
        <v>136</v>
      </c>
      <c r="R12" s="1" t="s">
        <v>101</v>
      </c>
      <c r="S12" s="1" t="s">
        <v>102</v>
      </c>
      <c r="T12" s="1" t="s">
        <v>103</v>
      </c>
    </row>
    <row r="13" s="1" customFormat="1" ht="12.75" spans="1:20">
      <c r="A13" s="3">
        <v>14626528647</v>
      </c>
      <c r="B13" s="1" t="s">
        <v>137</v>
      </c>
      <c r="C13" s="1" t="s">
        <v>138</v>
      </c>
      <c r="D13" s="1" t="s">
        <v>139</v>
      </c>
      <c r="E13" s="1" t="s">
        <v>29</v>
      </c>
      <c r="F13" s="1" t="s">
        <v>140</v>
      </c>
      <c r="G13" s="1" t="s">
        <v>93</v>
      </c>
      <c r="H13" s="1" t="s">
        <v>94</v>
      </c>
      <c r="I13" s="1" t="s">
        <v>141</v>
      </c>
      <c r="J13" s="1" t="s">
        <v>96</v>
      </c>
      <c r="K13" s="1" t="s">
        <v>141</v>
      </c>
      <c r="L13" s="1" t="s">
        <v>98</v>
      </c>
      <c r="M13" s="1" t="s">
        <v>142</v>
      </c>
      <c r="N13" s="1" t="s">
        <v>142</v>
      </c>
      <c r="O13" s="1" t="s">
        <v>98</v>
      </c>
      <c r="P13" s="1" t="s">
        <v>99</v>
      </c>
      <c r="Q13" s="1" t="s">
        <v>143</v>
      </c>
      <c r="R13" s="1" t="s">
        <v>101</v>
      </c>
      <c r="S13" s="1" t="s">
        <v>102</v>
      </c>
      <c r="T13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2021-04-20T01:41:11Z</dcterms:created>
  <dcterms:modified xsi:type="dcterms:W3CDTF">2021-04-20T01:53:01Z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C695D7E4DC1C4961B0CB9640F3646815</vt:lpwstr>
  </property>
  <property fmtid="{D5CDD505-2E9C-101B-9397-08002B2CF9AE}" pid="3" name="KSOProductBuildVer">
    <vt:lpwstr>2052-11.1.0.10463</vt:lpwstr>
  </property>
</Properties>
</file>