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对账!$A$1:$J$14</definedName>
  </definedNames>
  <calcPr calcId="144525"/>
</workbook>
</file>

<file path=xl/sharedStrings.xml><?xml version="1.0" encoding="utf-8"?>
<sst xmlns="http://schemas.openxmlformats.org/spreadsheetml/2006/main" count="802" uniqueCount="273">
  <si>
    <t>去哪儿网酒店预付对账单</t>
  </si>
  <si>
    <t>供应商名称：</t>
  </si>
  <si>
    <t>港丰国际</t>
  </si>
  <si>
    <t>结算周期：</t>
  </si>
  <si>
    <t>2021-04-05至2021-04-11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</si>
  <si>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</si>
  <si>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</si>
  <si>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</si>
  <si>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</si>
  <si>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</si>
  <si>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</si>
  <si>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</si>
  <si>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</si>
  <si>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</si>
  <si>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</si>
  <si>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</si>
  <si>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</si>
  <si>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</si>
  <si>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</si>
  <si>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</si>
  <si>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¥23,533.00</t>
  </si>
  <si>
    <t>¥787.00</t>
  </si>
  <si>
    <t>¥2,036.00</t>
  </si>
  <si>
    <t>¥3,103.94</t>
  </si>
  <si>
    <t>¥23,813.94</t>
  </si>
  <si>
    <t>分类信息</t>
  </si>
  <si>
    <t>业务类型</t>
  </si>
  <si>
    <t>酒店预付（点击查看明细）</t>
  </si>
  <si>
    <t>¥20,710.00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</si>
  <si>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</si>
  <si>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</si>
  <si>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</si>
  <si>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</si>
  <si>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</si>
  <si>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</si>
  <si>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</si>
  <si>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</si>
  <si>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</si>
  <si>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</si>
  <si>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</si>
  <si>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</si>
  <si>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</si>
  <si>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</si>
  <si>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</si>
  <si>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</si>
  <si>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</si>
  <si>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</si>
  <si>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</si>
  <si>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</si>
  <si>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</si>
  <si>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</si>
  <si>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</si>
  <si>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</si>
  <si>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</si>
  <si>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</si>
  <si>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</si>
  <si>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</si>
  <si>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</si>
  <si>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</si>
  <si>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</si>
  <si>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</si>
  <si>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</si>
  <si>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</si>
  <si>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</si>
  <si>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</si>
  <si>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</si>
  <si>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</si>
  <si>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</si>
  <si>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</si>
  <si>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</si>
  <si>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</si>
  <si>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</si>
  <si>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702582480708</t>
  </si>
  <si>
    <t>2033996</t>
  </si>
  <si>
    <t>酒店预付</t>
  </si>
  <si>
    <t>否</t>
  </si>
  <si>
    <t>普通</t>
  </si>
  <si>
    <t>158554937</t>
  </si>
  <si>
    <t>曼谷拉差阿帕森购物区万丽酒店</t>
  </si>
  <si>
    <t>1619975</t>
  </si>
  <si>
    <t>ZHANG/LIPING</t>
  </si>
  <si>
    <t>2021-03-25</t>
  </si>
  <si>
    <t>2021-03-30</t>
  </si>
  <si>
    <t>2021-04-05</t>
  </si>
  <si>
    <t>¥2,658.00</t>
  </si>
  <si>
    <t>¥198.00</t>
  </si>
  <si>
    <t>¥2,460.00</t>
  </si>
  <si>
    <t>deluxe king bed room</t>
  </si>
  <si>
    <t>WEBSITE</t>
  </si>
  <si>
    <t>702593381272</t>
  </si>
  <si>
    <t>221922995</t>
  </si>
  <si>
    <t>香港九龙海湾酒店</t>
  </si>
  <si>
    <t>POON/CHUNKIT</t>
  </si>
  <si>
    <t>2021-04-06</t>
  </si>
  <si>
    <t>2021-04-05 11:58:36</t>
  </si>
  <si>
    <t>2 Bedroom Suite City View</t>
  </si>
  <si>
    <t>702586788696</t>
  </si>
  <si>
    <t>2039321</t>
  </si>
  <si>
    <t>243190315</t>
  </si>
  <si>
    <t>吉隆坡 W 酒店</t>
  </si>
  <si>
    <t>HAN/HAO</t>
  </si>
  <si>
    <t>2021-03-29</t>
  </si>
  <si>
    <t>¥6,216.00</t>
  </si>
  <si>
    <t>¥675.00</t>
  </si>
  <si>
    <t>¥5,541.00</t>
  </si>
  <si>
    <t>Spectacular 2 Queen bed Room with Twin Towers view</t>
  </si>
  <si>
    <t>702593626216</t>
  </si>
  <si>
    <t>2051025</t>
  </si>
  <si>
    <t>221902781</t>
  </si>
  <si>
    <t>粤海华美湾际酒店</t>
  </si>
  <si>
    <t>GU/SONGYUN</t>
  </si>
  <si>
    <t>¥392.00</t>
  </si>
  <si>
    <t>¥30.00</t>
  </si>
  <si>
    <t>¥362.00</t>
  </si>
  <si>
    <t>Premier Ocean Double Room</t>
  </si>
  <si>
    <t>702590213100</t>
  </si>
  <si>
    <t>2044976</t>
  </si>
  <si>
    <t>221906642</t>
  </si>
  <si>
    <t>香港沙田万怡酒店</t>
  </si>
  <si>
    <t>MA/MANCHUN</t>
  </si>
  <si>
    <t>2021-04-02</t>
  </si>
  <si>
    <t>2021-04-07</t>
  </si>
  <si>
    <t>¥3,430.00</t>
  </si>
  <si>
    <t>¥256.00</t>
  </si>
  <si>
    <t>¥3,174.00</t>
  </si>
  <si>
    <t>Deluxe King Guest Room</t>
  </si>
  <si>
    <t>702590574168</t>
  </si>
  <si>
    <t>2044619</t>
  </si>
  <si>
    <t>187122581</t>
  </si>
  <si>
    <t>加德满都湘各理拉大酒店</t>
  </si>
  <si>
    <t>HONG/LIANG</t>
  </si>
  <si>
    <t>2021-04-03</t>
  </si>
  <si>
    <t>¥2,216.00</t>
  </si>
  <si>
    <t>¥204.00</t>
  </si>
  <si>
    <t>¥2,012.00</t>
  </si>
  <si>
    <t>deluxe room</t>
  </si>
  <si>
    <t>702590614742</t>
  </si>
  <si>
    <t>2045135</t>
  </si>
  <si>
    <t>189919160</t>
  </si>
  <si>
    <t>迪拜阿尔巴沙希尔顿逸林酒店</t>
  </si>
  <si>
    <t>LIU/CHANGKUI</t>
  </si>
  <si>
    <t>¥2,670.00</t>
  </si>
  <si>
    <t>¥245.00</t>
  </si>
  <si>
    <t>¥2,425.00</t>
  </si>
  <si>
    <t>King Bed room</t>
  </si>
  <si>
    <t>702593034800</t>
  </si>
  <si>
    <t>2051270</t>
  </si>
  <si>
    <t>GUO/FEI</t>
  </si>
  <si>
    <t>2021-04-08</t>
  </si>
  <si>
    <t>¥226.00</t>
  </si>
  <si>
    <t>¥17.00</t>
  </si>
  <si>
    <t>¥209.00</t>
  </si>
  <si>
    <t>Wharney Deluxe Twin Room</t>
  </si>
  <si>
    <t>702588593679</t>
  </si>
  <si>
    <t>2042864</t>
  </si>
  <si>
    <t>816210829</t>
  </si>
  <si>
    <t>万伦S22酒店</t>
  </si>
  <si>
    <t>MIAO/WENJING|LI/HAOFU</t>
  </si>
  <si>
    <t>2021-03-31</t>
  </si>
  <si>
    <t>2021-04-09</t>
  </si>
  <si>
    <t>2021-04-10</t>
  </si>
  <si>
    <t>¥148.00</t>
  </si>
  <si>
    <t>¥12.00</t>
  </si>
  <si>
    <t>¥136.00</t>
  </si>
  <si>
    <t>standard twin room</t>
  </si>
  <si>
    <t>702583040442</t>
  </si>
  <si>
    <t>2035850</t>
  </si>
  <si>
    <t>221934818</t>
  </si>
  <si>
    <t>永利澳门酒店</t>
  </si>
  <si>
    <t>XIANG/SHUYI</t>
  </si>
  <si>
    <t>2021-03-26</t>
  </si>
  <si>
    <t>2021-04-11</t>
  </si>
  <si>
    <t>¥3,132.00</t>
  </si>
  <si>
    <t>¥248.00</t>
  </si>
  <si>
    <t>¥2,884.00</t>
  </si>
  <si>
    <t>Grand Deluxe Lake View</t>
  </si>
  <si>
    <t>702597632460</t>
  </si>
  <si>
    <t>2058575</t>
  </si>
  <si>
    <t>158570621</t>
  </si>
  <si>
    <t>万豪圣迭戈市中心/海湾万豪春丘酒店</t>
  </si>
  <si>
    <t>LU/RANHAO|GUO/YING</t>
  </si>
  <si>
    <t>¥1,658.00</t>
  </si>
  <si>
    <t>¥151.00</t>
  </si>
  <si>
    <t>¥1,507.00</t>
  </si>
  <si>
    <t>King bed Studio Suite with Sofa bed with Partial bay view</t>
  </si>
  <si>
    <t>合计</t>
  </si>
  <si>
    <t/>
  </si>
  <si>
    <t>¥22,746.00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</si>
  <si>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</si>
  <si>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</si>
  <si>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</si>
  <si>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</si>
  <si>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</si>
  <si>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</si>
  <si>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</si>
  <si>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csg_manual_202103241752056001922</t>
  </si>
  <si>
    <t>702574066651</t>
  </si>
  <si>
    <t>1150251</t>
  </si>
  <si>
    <t>2021-03-24</t>
  </si>
  <si>
    <t>赔付-房费追回</t>
  </si>
  <si>
    <t>¥7.94</t>
  </si>
  <si>
    <t>--</t>
  </si>
  <si>
    <t>取消需扣除200元违约金，实际结算192.06人民币，需补回7.94人民币</t>
  </si>
  <si>
    <t>csg_manual_202103240958471322167</t>
  </si>
  <si>
    <t>702563054493</t>
  </si>
  <si>
    <t>¥3,096.00</t>
  </si>
  <si>
    <t>核实订单属于疫情原因取消订单，申诉成功，申诉金额为3096人民币</t>
  </si>
  <si>
    <t>返现日期</t>
  </si>
  <si>
    <t>，</t>
  </si>
  <si>
    <t>系统无单</t>
  </si>
  <si>
    <r>
      <rPr>
        <sz val="10"/>
        <rFont val="宋体"/>
        <charset val="134"/>
      </rPr>
      <t>上期扣款</t>
    </r>
    <r>
      <rPr>
        <sz val="10"/>
        <rFont val="Arial"/>
        <charset val="134"/>
      </rPr>
      <t>3096</t>
    </r>
    <r>
      <rPr>
        <sz val="10"/>
        <rFont val="宋体"/>
        <charset val="134"/>
      </rPr>
      <t>元，本期收回</t>
    </r>
  </si>
  <si>
    <t>A210422104339481</t>
  </si>
  <si>
    <r>
      <t>总计：</t>
    </r>
    <r>
      <rPr>
        <sz val="10"/>
        <rFont val="Arial"/>
        <charset val="134"/>
      </rPr>
      <t>23813.94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</si>
  <si>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</si>
  <si>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</si>
  <si>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</si>
  <si>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</si>
  <si>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</si>
  <si>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</si>
  <si>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</si>
  <si>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</si>
  <si>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</si>
  <si>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</si>
  <si>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</si>
  <si>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</si>
  <si>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</si>
  <si>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</si>
  <si>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</si>
  <si>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</si>
  <si>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702553009717</t>
  </si>
  <si>
    <t>2021-02-24</t>
  </si>
  <si>
    <t>1990256</t>
  </si>
  <si>
    <t>澳门银河酒店</t>
  </si>
  <si>
    <t>ZHANG YUXUE</t>
  </si>
  <si>
    <t>退房日周结</t>
  </si>
  <si>
    <t>0.00</t>
  </si>
  <si>
    <t>RMB</t>
  </si>
  <si>
    <t>0</t>
  </si>
  <si>
    <t>去哪儿直连</t>
  </si>
  <si>
    <t>2021-02-24 11:20:03</t>
  </si>
  <si>
    <t>汇智国际旅游发展有限公司</t>
  </si>
  <si>
    <t>直连</t>
  </si>
  <si>
    <t>ZHANG LIPING</t>
  </si>
  <si>
    <t>2460.00</t>
  </si>
  <si>
    <t>2021-03-25 09:26:48</t>
  </si>
  <si>
    <t>XIANG SHUYI</t>
  </si>
  <si>
    <t>2884.00</t>
  </si>
  <si>
    <t>2021-03-26 17:36:39</t>
  </si>
  <si>
    <t>HAN HAO</t>
  </si>
  <si>
    <t>5540.99</t>
  </si>
  <si>
    <t>2021-03-29 14:36:06</t>
  </si>
  <si>
    <t>MIAO WENJING,LI HAOFU</t>
  </si>
  <si>
    <t>136.00</t>
  </si>
  <si>
    <t>2021-03-31 20:33:26</t>
  </si>
  <si>
    <t>加德满都香格里拉大酒店</t>
  </si>
  <si>
    <t>HONG LIANG</t>
  </si>
  <si>
    <t>2012.00</t>
  </si>
  <si>
    <t>2021-04-02 10:53:11</t>
  </si>
  <si>
    <t>MA MANCHUN</t>
  </si>
  <si>
    <t>3174.00</t>
  </si>
  <si>
    <t>2021-04-02 15:03:14</t>
  </si>
  <si>
    <t>LIU CHANGKUI</t>
  </si>
  <si>
    <t>2425.00</t>
  </si>
  <si>
    <t>2021-04-02 16:49:19</t>
  </si>
  <si>
    <t>GU SONGYUN</t>
  </si>
  <si>
    <t>362.00</t>
  </si>
  <si>
    <t>2021-04-05 16:59:18</t>
  </si>
  <si>
    <t>GUO FEI</t>
  </si>
  <si>
    <t>209.00</t>
  </si>
  <si>
    <t>2021-04-05 19:59:11</t>
  </si>
  <si>
    <t>LU RANHAO,GUO YING</t>
  </si>
  <si>
    <t>1507.00</t>
  </si>
  <si>
    <t>2021-04-09 22:17:13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</si>
</sst>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8" borderId="14" applyNumberFormat="0" applyFon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15" borderId="17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1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5714285714286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11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25" t="s">
        <v>19</v>
      </c>
      <c r="K5" s="25" t="s">
        <v>24</v>
      </c>
    </row>
    <row r="6" ht="27.95" customHeight="1" spans="1:9">
      <c r="A6" s="19" t="s">
        <v>25</v>
      </c>
      <c r="D6" s="30"/>
      <c r="E6" s="31"/>
      <c r="F6" s="31"/>
      <c r="G6" s="32"/>
      <c r="H6" s="31"/>
      <c r="I6" s="36"/>
    </row>
    <row r="7" ht="15" customHeight="1" spans="1:11">
      <c r="A7" s="21" t="s">
        <v>26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27</v>
      </c>
      <c r="B8" s="34">
        <v>11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25" t="s">
        <v>19</v>
      </c>
      <c r="K8" s="25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7"/>
      <c r="F12" s="39"/>
      <c r="I12" s="39"/>
    </row>
    <row r="13" ht="15" customHeight="1" spans="1:9">
      <c r="A13" s="37" t="s">
        <v>33</v>
      </c>
      <c r="B13" s="38" t="s">
        <v>34</v>
      </c>
      <c r="C13" s="17"/>
      <c r="F13" s="39"/>
      <c r="I13" s="39"/>
    </row>
    <row r="14" ht="15" customHeight="1" spans="1:9">
      <c r="A14" s="37" t="s">
        <v>35</v>
      </c>
      <c r="B14" s="38" t="s">
        <v>36</v>
      </c>
      <c r="C14" s="17"/>
      <c r="F14" s="39"/>
      <c r="G14" s="17"/>
      <c r="H14" s="17"/>
      <c r="I14" s="39"/>
    </row>
    <row r="15" ht="15" customHeight="1" spans="1:9">
      <c r="A15" s="37" t="s">
        <v>37</v>
      </c>
      <c r="B15" s="38" t="s">
        <v>38</v>
      </c>
      <c r="C15" s="17"/>
      <c r="F15" s="39"/>
      <c r="I15" s="39"/>
    </row>
    <row r="16" ht="15" customHeight="1" spans="1:9">
      <c r="A16" s="37" t="s">
        <v>39</v>
      </c>
      <c r="B16" s="38" t="s">
        <v>40</v>
      </c>
      <c r="C16" s="17"/>
      <c r="F16" s="39"/>
      <c r="I16" s="39"/>
    </row>
    <row r="17" ht="15" customHeight="1" spans="1:6">
      <c r="A17" s="37" t="s">
        <v>41</v>
      </c>
      <c r="B17" s="38" t="s">
        <v>42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6</v>
      </c>
      <c r="N2" s="7" t="s">
        <v>81</v>
      </c>
      <c r="O2" s="7" t="s">
        <v>82</v>
      </c>
      <c r="P2" s="7" t="s">
        <v>83</v>
      </c>
      <c r="Q2" s="7"/>
      <c r="R2" s="10" t="s">
        <v>84</v>
      </c>
      <c r="S2" s="12" t="s">
        <v>19</v>
      </c>
      <c r="T2" s="7"/>
      <c r="U2" s="10" t="s">
        <v>19</v>
      </c>
      <c r="V2" s="10" t="s">
        <v>84</v>
      </c>
      <c r="W2" s="12" t="s">
        <v>85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83</v>
      </c>
      <c r="O3" s="7" t="s">
        <v>83</v>
      </c>
      <c r="P3" s="7" t="s">
        <v>93</v>
      </c>
      <c r="Q3" s="7"/>
      <c r="R3" s="10" t="s">
        <v>21</v>
      </c>
      <c r="S3" s="12" t="s">
        <v>21</v>
      </c>
      <c r="T3" s="7" t="s">
        <v>94</v>
      </c>
      <c r="U3" s="10" t="s">
        <v>19</v>
      </c>
      <c r="V3" s="10" t="s">
        <v>19</v>
      </c>
      <c r="W3" s="12" t="s">
        <v>19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19</v>
      </c>
      <c r="AD3" t="s">
        <v>6</v>
      </c>
      <c r="AE3" t="s">
        <v>95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98</v>
      </c>
      <c r="H4" s="7" t="s">
        <v>99</v>
      </c>
      <c r="I4" s="7" t="s">
        <v>79</v>
      </c>
      <c r="J4" s="7" t="s">
        <v>2</v>
      </c>
      <c r="K4" s="7" t="s">
        <v>100</v>
      </c>
      <c r="L4" s="7">
        <v>1</v>
      </c>
      <c r="M4" s="7">
        <v>7</v>
      </c>
      <c r="N4" s="7" t="s">
        <v>101</v>
      </c>
      <c r="O4" s="7" t="s">
        <v>82</v>
      </c>
      <c r="P4" s="7" t="s">
        <v>93</v>
      </c>
      <c r="Q4" s="7"/>
      <c r="R4" s="10" t="s">
        <v>102</v>
      </c>
      <c r="S4" s="12" t="s">
        <v>19</v>
      </c>
      <c r="T4" s="7"/>
      <c r="U4" s="10" t="s">
        <v>19</v>
      </c>
      <c r="V4" s="10" t="s">
        <v>102</v>
      </c>
      <c r="W4" s="12" t="s">
        <v>103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108</v>
      </c>
      <c r="H5" s="7" t="s">
        <v>109</v>
      </c>
      <c r="I5" s="7" t="s">
        <v>79</v>
      </c>
      <c r="J5" s="7" t="s">
        <v>2</v>
      </c>
      <c r="K5" s="7" t="s">
        <v>110</v>
      </c>
      <c r="L5" s="7">
        <v>1</v>
      </c>
      <c r="M5" s="7">
        <v>1</v>
      </c>
      <c r="N5" s="7" t="s">
        <v>83</v>
      </c>
      <c r="O5" s="7" t="s">
        <v>83</v>
      </c>
      <c r="P5" s="7" t="s">
        <v>93</v>
      </c>
      <c r="Q5" s="7"/>
      <c r="R5" s="10" t="s">
        <v>111</v>
      </c>
      <c r="S5" s="12" t="s">
        <v>19</v>
      </c>
      <c r="T5" s="7"/>
      <c r="U5" s="10" t="s">
        <v>19</v>
      </c>
      <c r="V5" s="10" t="s">
        <v>111</v>
      </c>
      <c r="W5" s="12" t="s">
        <v>112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115</v>
      </c>
      <c r="B6" s="6" t="s">
        <v>116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117</v>
      </c>
      <c r="H6" s="7" t="s">
        <v>118</v>
      </c>
      <c r="I6" s="7" t="s">
        <v>79</v>
      </c>
      <c r="J6" s="7" t="s">
        <v>2</v>
      </c>
      <c r="K6" s="7" t="s">
        <v>119</v>
      </c>
      <c r="L6" s="7">
        <v>1</v>
      </c>
      <c r="M6" s="7">
        <v>5</v>
      </c>
      <c r="N6" s="7" t="s">
        <v>120</v>
      </c>
      <c r="O6" s="7" t="s">
        <v>120</v>
      </c>
      <c r="P6" s="7" t="s">
        <v>121</v>
      </c>
      <c r="Q6" s="7"/>
      <c r="R6" s="10" t="s">
        <v>122</v>
      </c>
      <c r="S6" s="12" t="s">
        <v>19</v>
      </c>
      <c r="T6" s="7"/>
      <c r="U6" s="10" t="s">
        <v>19</v>
      </c>
      <c r="V6" s="10" t="s">
        <v>122</v>
      </c>
      <c r="W6" s="12" t="s">
        <v>123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128</v>
      </c>
      <c r="H7" s="7" t="s">
        <v>129</v>
      </c>
      <c r="I7" s="7" t="s">
        <v>79</v>
      </c>
      <c r="J7" s="7" t="s">
        <v>2</v>
      </c>
      <c r="K7" s="7" t="s">
        <v>130</v>
      </c>
      <c r="L7" s="7">
        <v>1</v>
      </c>
      <c r="M7" s="7">
        <v>4</v>
      </c>
      <c r="N7" s="7" t="s">
        <v>120</v>
      </c>
      <c r="O7" s="7" t="s">
        <v>131</v>
      </c>
      <c r="P7" s="7" t="s">
        <v>121</v>
      </c>
      <c r="Q7" s="7"/>
      <c r="R7" s="10" t="s">
        <v>132</v>
      </c>
      <c r="S7" s="12" t="s">
        <v>19</v>
      </c>
      <c r="T7" s="7"/>
      <c r="U7" s="10" t="s">
        <v>19</v>
      </c>
      <c r="V7" s="10" t="s">
        <v>132</v>
      </c>
      <c r="W7" s="12" t="s">
        <v>133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136</v>
      </c>
      <c r="B8" s="6" t="s">
        <v>137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138</v>
      </c>
      <c r="H8" s="7" t="s">
        <v>139</v>
      </c>
      <c r="I8" s="7" t="s">
        <v>79</v>
      </c>
      <c r="J8" s="7" t="s">
        <v>2</v>
      </c>
      <c r="K8" s="7" t="s">
        <v>140</v>
      </c>
      <c r="L8" s="7">
        <v>1</v>
      </c>
      <c r="M8" s="7">
        <v>5</v>
      </c>
      <c r="N8" s="7" t="s">
        <v>120</v>
      </c>
      <c r="O8" s="7" t="s">
        <v>120</v>
      </c>
      <c r="P8" s="7" t="s">
        <v>121</v>
      </c>
      <c r="Q8" s="7"/>
      <c r="R8" s="10" t="s">
        <v>141</v>
      </c>
      <c r="S8" s="12" t="s">
        <v>19</v>
      </c>
      <c r="T8" s="7"/>
      <c r="U8" s="10" t="s">
        <v>19</v>
      </c>
      <c r="V8" s="10" t="s">
        <v>141</v>
      </c>
      <c r="W8" s="12" t="s">
        <v>142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143</v>
      </c>
      <c r="AD8" t="s">
        <v>6</v>
      </c>
      <c r="AE8" t="s">
        <v>144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145</v>
      </c>
      <c r="B9" s="6" t="s">
        <v>146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108</v>
      </c>
      <c r="H9" s="7" t="s">
        <v>109</v>
      </c>
      <c r="I9" s="7" t="s">
        <v>79</v>
      </c>
      <c r="J9" s="7" t="s">
        <v>2</v>
      </c>
      <c r="K9" s="7" t="s">
        <v>147</v>
      </c>
      <c r="L9" s="7">
        <v>1</v>
      </c>
      <c r="M9" s="7">
        <v>1</v>
      </c>
      <c r="N9" s="7" t="s">
        <v>83</v>
      </c>
      <c r="O9" s="7" t="s">
        <v>121</v>
      </c>
      <c r="P9" s="7" t="s">
        <v>148</v>
      </c>
      <c r="Q9" s="7"/>
      <c r="R9" s="10" t="s">
        <v>149</v>
      </c>
      <c r="S9" s="12" t="s">
        <v>19</v>
      </c>
      <c r="T9" s="7"/>
      <c r="U9" s="10" t="s">
        <v>19</v>
      </c>
      <c r="V9" s="10" t="s">
        <v>149</v>
      </c>
      <c r="W9" s="12" t="s">
        <v>150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151</v>
      </c>
      <c r="AD9" t="s">
        <v>6</v>
      </c>
      <c r="AE9" t="s">
        <v>152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153</v>
      </c>
      <c r="B10" s="6" t="s">
        <v>154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155</v>
      </c>
      <c r="H10" s="7" t="s">
        <v>156</v>
      </c>
      <c r="I10" s="7" t="s">
        <v>79</v>
      </c>
      <c r="J10" s="7" t="s">
        <v>2</v>
      </c>
      <c r="K10" s="7" t="s">
        <v>157</v>
      </c>
      <c r="L10" s="7">
        <v>1</v>
      </c>
      <c r="M10" s="7">
        <v>1</v>
      </c>
      <c r="N10" s="7" t="s">
        <v>158</v>
      </c>
      <c r="O10" s="7" t="s">
        <v>159</v>
      </c>
      <c r="P10" s="7" t="s">
        <v>160</v>
      </c>
      <c r="Q10" s="7"/>
      <c r="R10" s="10" t="s">
        <v>161</v>
      </c>
      <c r="S10" s="12" t="s">
        <v>19</v>
      </c>
      <c r="T10" s="7"/>
      <c r="U10" s="10" t="s">
        <v>19</v>
      </c>
      <c r="V10" s="10" t="s">
        <v>161</v>
      </c>
      <c r="W10" s="12" t="s">
        <v>162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163</v>
      </c>
      <c r="AD10" t="s">
        <v>6</v>
      </c>
      <c r="AE10" t="s">
        <v>164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165</v>
      </c>
      <c r="B11" s="6" t="s">
        <v>166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167</v>
      </c>
      <c r="H11" s="7" t="s">
        <v>168</v>
      </c>
      <c r="I11" s="7" t="s">
        <v>79</v>
      </c>
      <c r="J11" s="7" t="s">
        <v>2</v>
      </c>
      <c r="K11" s="7" t="s">
        <v>169</v>
      </c>
      <c r="L11" s="7">
        <v>1</v>
      </c>
      <c r="M11" s="7">
        <v>2</v>
      </c>
      <c r="N11" s="7" t="s">
        <v>170</v>
      </c>
      <c r="O11" s="7" t="s">
        <v>159</v>
      </c>
      <c r="P11" s="7" t="s">
        <v>171</v>
      </c>
      <c r="Q11" s="7"/>
      <c r="R11" s="10" t="s">
        <v>172</v>
      </c>
      <c r="S11" s="12" t="s">
        <v>19</v>
      </c>
      <c r="T11" s="7"/>
      <c r="U11" s="10" t="s">
        <v>19</v>
      </c>
      <c r="V11" s="10" t="s">
        <v>172</v>
      </c>
      <c r="W11" s="12" t="s">
        <v>173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176</v>
      </c>
      <c r="B12" s="6" t="s">
        <v>177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178</v>
      </c>
      <c r="H12" s="7" t="s">
        <v>179</v>
      </c>
      <c r="I12" s="7" t="s">
        <v>79</v>
      </c>
      <c r="J12" s="7" t="s">
        <v>2</v>
      </c>
      <c r="K12" s="7" t="s">
        <v>180</v>
      </c>
      <c r="L12" s="7">
        <v>1</v>
      </c>
      <c r="M12" s="7">
        <v>1</v>
      </c>
      <c r="N12" s="7" t="s">
        <v>159</v>
      </c>
      <c r="O12" s="7" t="s">
        <v>160</v>
      </c>
      <c r="P12" s="7" t="s">
        <v>171</v>
      </c>
      <c r="Q12" s="7"/>
      <c r="R12" s="10" t="s">
        <v>181</v>
      </c>
      <c r="S12" s="12" t="s">
        <v>19</v>
      </c>
      <c r="T12" s="7"/>
      <c r="U12" s="10" t="s">
        <v>19</v>
      </c>
      <c r="V12" s="10" t="s">
        <v>181</v>
      </c>
      <c r="W12" s="12" t="s">
        <v>182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183</v>
      </c>
      <c r="AD12" t="s">
        <v>6</v>
      </c>
      <c r="AE12" t="s">
        <v>184</v>
      </c>
      <c r="AF12" t="s">
        <v>88</v>
      </c>
      <c r="AG12" t="s">
        <v>75</v>
      </c>
      <c r="AH12" t="s">
        <v>19</v>
      </c>
    </row>
    <row r="13" customHeight="1" spans="1:32">
      <c r="A13" s="9" t="s">
        <v>185</v>
      </c>
      <c r="B13" s="9"/>
      <c r="C13" s="9" t="s">
        <v>186</v>
      </c>
      <c r="D13" s="9"/>
      <c r="E13" s="9"/>
      <c r="F13" s="9"/>
      <c r="G13" s="9" t="s">
        <v>186</v>
      </c>
      <c r="H13" s="9" t="s">
        <v>186</v>
      </c>
      <c r="I13" s="9" t="s">
        <v>186</v>
      </c>
      <c r="J13" s="9" t="s">
        <v>186</v>
      </c>
      <c r="K13" s="9" t="s">
        <v>186</v>
      </c>
      <c r="L13" s="9" t="s">
        <v>186</v>
      </c>
      <c r="M13" s="9" t="s">
        <v>186</v>
      </c>
      <c r="N13" s="9" t="s">
        <v>186</v>
      </c>
      <c r="O13" s="9" t="s">
        <v>186</v>
      </c>
      <c r="P13" s="9" t="s">
        <v>186</v>
      </c>
      <c r="Q13" s="9"/>
      <c r="R13" s="11" t="s">
        <v>20</v>
      </c>
      <c r="S13" s="11" t="s">
        <v>21</v>
      </c>
      <c r="T13" s="9" t="s">
        <v>186</v>
      </c>
      <c r="U13" s="11"/>
      <c r="V13" s="11" t="s">
        <v>187</v>
      </c>
      <c r="W13" s="11" t="s">
        <v>22</v>
      </c>
      <c r="X13" s="11"/>
      <c r="Y13" s="11"/>
      <c r="Z13" s="11"/>
      <c r="AA13" s="9"/>
      <c r="AB13" s="11"/>
      <c r="AC13" s="9"/>
      <c r="AD13" s="9" t="s">
        <v>186</v>
      </c>
      <c r="AE13" s="9"/>
      <c r="AF1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M2" sqref="M2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188</v>
      </c>
      <c r="B1" s="4" t="s">
        <v>189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190</v>
      </c>
      <c r="H1" s="4" t="s">
        <v>191</v>
      </c>
      <c r="I1" s="4" t="s">
        <v>13</v>
      </c>
      <c r="J1" s="4" t="s">
        <v>17</v>
      </c>
      <c r="K1" s="4" t="s">
        <v>18</v>
      </c>
      <c r="L1" s="4" t="s">
        <v>192</v>
      </c>
      <c r="M1" s="4" t="s">
        <v>193</v>
      </c>
      <c r="N1" s="4" t="s">
        <v>194</v>
      </c>
    </row>
    <row r="2" ht="14.25" customHeight="1" spans="1:256">
      <c r="A2" s="6" t="s">
        <v>195</v>
      </c>
      <c r="B2" s="7" t="s">
        <v>196</v>
      </c>
      <c r="C2" s="7" t="s">
        <v>197</v>
      </c>
      <c r="D2" s="7" t="s">
        <v>2</v>
      </c>
      <c r="E2" s="7" t="s">
        <v>76</v>
      </c>
      <c r="F2" s="7" t="s">
        <v>75</v>
      </c>
      <c r="G2" s="7" t="s">
        <v>198</v>
      </c>
      <c r="H2" s="7" t="s">
        <v>199</v>
      </c>
      <c r="I2" s="10" t="s">
        <v>200</v>
      </c>
      <c r="J2" s="10" t="s">
        <v>19</v>
      </c>
      <c r="K2" s="10" t="s">
        <v>200</v>
      </c>
      <c r="L2" s="7" t="s">
        <v>201</v>
      </c>
      <c r="M2" s="7" t="s">
        <v>202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203</v>
      </c>
      <c r="B3" s="7" t="s">
        <v>204</v>
      </c>
      <c r="C3" s="7" t="s">
        <v>197</v>
      </c>
      <c r="D3" s="7" t="s">
        <v>2</v>
      </c>
      <c r="E3" s="7" t="s">
        <v>76</v>
      </c>
      <c r="F3" s="7" t="s">
        <v>75</v>
      </c>
      <c r="G3" s="7" t="s">
        <v>198</v>
      </c>
      <c r="H3" s="7" t="s">
        <v>199</v>
      </c>
      <c r="I3" s="10" t="s">
        <v>205</v>
      </c>
      <c r="J3" s="10" t="s">
        <v>19</v>
      </c>
      <c r="K3" s="10" t="s">
        <v>205</v>
      </c>
      <c r="L3" s="7" t="s">
        <v>201</v>
      </c>
      <c r="M3" s="7" t="s">
        <v>206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9" t="s">
        <v>185</v>
      </c>
      <c r="B4" s="9" t="s">
        <v>186</v>
      </c>
      <c r="C4" s="9" t="s">
        <v>186</v>
      </c>
      <c r="D4" s="9" t="s">
        <v>186</v>
      </c>
      <c r="E4" s="9"/>
      <c r="F4" s="9"/>
      <c r="G4" s="9" t="s">
        <v>186</v>
      </c>
      <c r="H4" s="9" t="s">
        <v>186</v>
      </c>
      <c r="I4" s="11" t="s">
        <v>23</v>
      </c>
      <c r="J4" s="11"/>
      <c r="K4" s="11"/>
      <c r="L4" s="9"/>
      <c r="M4" s="9" t="s">
        <v>186</v>
      </c>
      <c r="N4" t="s">
        <v>186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207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E35" sqref="E3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208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2460</v>
      </c>
      <c r="E2" t="str">
        <f>VLOOKUP(A2,HOP!A:L,12,0)</f>
        <v>2460.00</v>
      </c>
      <c r="F2" t="str">
        <f>VLOOKUP(A2,HOP!A:C,3,0)</f>
        <v>2033996</v>
      </c>
      <c r="G2">
        <f>D2-E2</f>
        <v>0</v>
      </c>
      <c r="H2" t="str">
        <f>$H$1&amp;F2</f>
        <v>，2033996</v>
      </c>
      <c r="I2" t="str">
        <f>VLOOKUP(A2,HOP!A:T,20,0)</f>
        <v>直连</v>
      </c>
    </row>
    <row r="3" ht="14.25" hidden="1" customHeight="1" spans="1:10">
      <c r="A3" s="42" t="s">
        <v>89</v>
      </c>
      <c r="B3" s="7" t="s">
        <v>83</v>
      </c>
      <c r="C3" s="7" t="s">
        <v>93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14" si="0">D3-E3</f>
        <v>#N/A</v>
      </c>
      <c r="H3" t="e">
        <f t="shared" ref="H3:H14" si="1">$H$1&amp;F3</f>
        <v>#N/A</v>
      </c>
      <c r="I3" t="e">
        <f>VLOOKUP(A3,HOP!A:T,20,0)</f>
        <v>#N/A</v>
      </c>
      <c r="J3" s="5" t="s">
        <v>209</v>
      </c>
    </row>
    <row r="4" ht="14.25" customHeight="1" spans="1:9">
      <c r="A4" s="6" t="s">
        <v>96</v>
      </c>
      <c r="B4" s="7" t="s">
        <v>82</v>
      </c>
      <c r="C4" s="7" t="s">
        <v>93</v>
      </c>
      <c r="D4" s="3">
        <v>5541</v>
      </c>
      <c r="E4" t="str">
        <f>VLOOKUP(A4,HOP!A:L,12,0)</f>
        <v>5540.99</v>
      </c>
      <c r="F4" t="str">
        <f>VLOOKUP(A4,HOP!A:C,3,0)</f>
        <v>2039321</v>
      </c>
      <c r="G4">
        <f t="shared" si="0"/>
        <v>0.0100000000002183</v>
      </c>
      <c r="H4" t="str">
        <f t="shared" si="1"/>
        <v>，2039321</v>
      </c>
      <c r="I4" t="str">
        <f>VLOOKUP(A4,HOP!A:T,20,0)</f>
        <v>直连</v>
      </c>
    </row>
    <row r="5" ht="14.25" customHeight="1" spans="1:9">
      <c r="A5" s="6" t="s">
        <v>106</v>
      </c>
      <c r="B5" s="7" t="s">
        <v>83</v>
      </c>
      <c r="C5" s="7" t="s">
        <v>93</v>
      </c>
      <c r="D5" s="3">
        <v>362</v>
      </c>
      <c r="E5" t="str">
        <f>VLOOKUP(A5,HOP!A:L,12,0)</f>
        <v>362.00</v>
      </c>
      <c r="F5" t="str">
        <f>VLOOKUP(A5,HOP!A:C,3,0)</f>
        <v>2051025</v>
      </c>
      <c r="G5">
        <f t="shared" si="0"/>
        <v>0</v>
      </c>
      <c r="H5" t="str">
        <f t="shared" si="1"/>
        <v>，2051025</v>
      </c>
      <c r="I5" t="str">
        <f>VLOOKUP(A5,HOP!A:T,20,0)</f>
        <v>直连</v>
      </c>
    </row>
    <row r="6" ht="14.25" customHeight="1" spans="1:9">
      <c r="A6" s="6" t="s">
        <v>115</v>
      </c>
      <c r="B6" s="7" t="s">
        <v>120</v>
      </c>
      <c r="C6" s="7" t="s">
        <v>121</v>
      </c>
      <c r="D6" s="3">
        <v>3174</v>
      </c>
      <c r="E6" t="str">
        <f>VLOOKUP(A6,HOP!A:L,12,0)</f>
        <v>3174.00</v>
      </c>
      <c r="F6" t="str">
        <f>VLOOKUP(A6,HOP!A:C,3,0)</f>
        <v>2044976</v>
      </c>
      <c r="G6">
        <f t="shared" si="0"/>
        <v>0</v>
      </c>
      <c r="H6" t="str">
        <f t="shared" si="1"/>
        <v>，2044976</v>
      </c>
      <c r="I6" t="str">
        <f>VLOOKUP(A6,HOP!A:T,20,0)</f>
        <v>直连</v>
      </c>
    </row>
    <row r="7" ht="14.25" customHeight="1" spans="1:9">
      <c r="A7" s="6" t="s">
        <v>126</v>
      </c>
      <c r="B7" s="7" t="s">
        <v>131</v>
      </c>
      <c r="C7" s="7" t="s">
        <v>121</v>
      </c>
      <c r="D7" s="3">
        <v>2012</v>
      </c>
      <c r="E7" t="str">
        <f>VLOOKUP(A7,HOP!A:L,12,0)</f>
        <v>2012.00</v>
      </c>
      <c r="F7" t="str">
        <f>VLOOKUP(A7,HOP!A:C,3,0)</f>
        <v>2044619</v>
      </c>
      <c r="G7">
        <f t="shared" si="0"/>
        <v>0</v>
      </c>
      <c r="H7" t="str">
        <f t="shared" si="1"/>
        <v>，2044619</v>
      </c>
      <c r="I7" t="str">
        <f>VLOOKUP(A7,HOP!A:T,20,0)</f>
        <v>直连</v>
      </c>
    </row>
    <row r="8" ht="14.25" customHeight="1" spans="1:9">
      <c r="A8" s="6" t="s">
        <v>136</v>
      </c>
      <c r="B8" s="7" t="s">
        <v>120</v>
      </c>
      <c r="C8" s="7" t="s">
        <v>121</v>
      </c>
      <c r="D8" s="3">
        <v>2425</v>
      </c>
      <c r="E8" t="str">
        <f>VLOOKUP(A8,HOP!A:L,12,0)</f>
        <v>2425.00</v>
      </c>
      <c r="F8" t="str">
        <f>VLOOKUP(A8,HOP!A:C,3,0)</f>
        <v>2045135</v>
      </c>
      <c r="G8">
        <f t="shared" si="0"/>
        <v>0</v>
      </c>
      <c r="H8" t="str">
        <f t="shared" si="1"/>
        <v>，2045135</v>
      </c>
      <c r="I8" t="str">
        <f>VLOOKUP(A8,HOP!A:T,20,0)</f>
        <v>直连</v>
      </c>
    </row>
    <row r="9" ht="14.25" customHeight="1" spans="1:9">
      <c r="A9" s="6" t="s">
        <v>145</v>
      </c>
      <c r="B9" s="7" t="s">
        <v>121</v>
      </c>
      <c r="C9" s="7" t="s">
        <v>148</v>
      </c>
      <c r="D9" s="3">
        <v>209</v>
      </c>
      <c r="E9" t="str">
        <f>VLOOKUP(A9,HOP!A:L,12,0)</f>
        <v>209.00</v>
      </c>
      <c r="F9" t="str">
        <f>VLOOKUP(A9,HOP!A:C,3,0)</f>
        <v>2051270</v>
      </c>
      <c r="G9">
        <f t="shared" si="0"/>
        <v>0</v>
      </c>
      <c r="H9" t="str">
        <f t="shared" si="1"/>
        <v>，2051270</v>
      </c>
      <c r="I9" t="str">
        <f>VLOOKUP(A9,HOP!A:T,20,0)</f>
        <v>直连</v>
      </c>
    </row>
    <row r="10" ht="14.25" customHeight="1" spans="1:9">
      <c r="A10" s="6" t="s">
        <v>153</v>
      </c>
      <c r="B10" s="7" t="s">
        <v>159</v>
      </c>
      <c r="C10" s="7" t="s">
        <v>160</v>
      </c>
      <c r="D10" s="3">
        <v>136</v>
      </c>
      <c r="E10" t="str">
        <f>VLOOKUP(A10,HOP!A:L,12,0)</f>
        <v>136.00</v>
      </c>
      <c r="F10" t="str">
        <f>VLOOKUP(A10,HOP!A:C,3,0)</f>
        <v>2042864</v>
      </c>
      <c r="G10">
        <f t="shared" si="0"/>
        <v>0</v>
      </c>
      <c r="H10" t="str">
        <f t="shared" si="1"/>
        <v>，2042864</v>
      </c>
      <c r="I10" t="str">
        <f>VLOOKUP(A10,HOP!A:T,20,0)</f>
        <v>直连</v>
      </c>
    </row>
    <row r="11" ht="14.25" customHeight="1" spans="1:9">
      <c r="A11" s="6" t="s">
        <v>165</v>
      </c>
      <c r="B11" s="7" t="s">
        <v>159</v>
      </c>
      <c r="C11" s="7" t="s">
        <v>171</v>
      </c>
      <c r="D11" s="3">
        <v>2884</v>
      </c>
      <c r="E11" t="str">
        <f>VLOOKUP(A11,HOP!A:L,12,0)</f>
        <v>2884.00</v>
      </c>
      <c r="F11" t="str">
        <f>VLOOKUP(A11,HOP!A:C,3,0)</f>
        <v>2035850</v>
      </c>
      <c r="G11">
        <f t="shared" si="0"/>
        <v>0</v>
      </c>
      <c r="H11" t="str">
        <f t="shared" si="1"/>
        <v>，2035850</v>
      </c>
      <c r="I11" t="str">
        <f>VLOOKUP(A11,HOP!A:T,20,0)</f>
        <v>直连</v>
      </c>
    </row>
    <row r="12" ht="14.25" customHeight="1" spans="1:9">
      <c r="A12" s="6" t="s">
        <v>176</v>
      </c>
      <c r="B12" s="7" t="s">
        <v>160</v>
      </c>
      <c r="C12" s="7" t="s">
        <v>171</v>
      </c>
      <c r="D12" s="3">
        <v>1507</v>
      </c>
      <c r="E12" t="str">
        <f>VLOOKUP(A12,HOP!A:L,12,0)</f>
        <v>1507.00</v>
      </c>
      <c r="F12" t="str">
        <f>VLOOKUP(A12,HOP!A:C,3,0)</f>
        <v>2058575</v>
      </c>
      <c r="G12">
        <f t="shared" si="0"/>
        <v>0</v>
      </c>
      <c r="H12" t="str">
        <f t="shared" si="1"/>
        <v>，2058575</v>
      </c>
      <c r="I12" t="str">
        <f>VLOOKUP(A12,HOP!A:T,20,0)</f>
        <v>直连</v>
      </c>
    </row>
    <row r="13" spans="1:10">
      <c r="A13" s="43" t="s">
        <v>196</v>
      </c>
      <c r="D13" s="8">
        <v>7.94</v>
      </c>
      <c r="E13" t="e">
        <f>VLOOKUP(A13,HOP!A:L,12,0)</f>
        <v>#N/A</v>
      </c>
      <c r="F13">
        <v>2021343</v>
      </c>
      <c r="G13" t="e">
        <f t="shared" si="0"/>
        <v>#N/A</v>
      </c>
      <c r="H13" t="str">
        <f t="shared" si="1"/>
        <v>，2021343</v>
      </c>
      <c r="I13" t="e">
        <f>VLOOKUP(A13,HOP!A:T,20,0)</f>
        <v>#N/A</v>
      </c>
      <c r="J13" s="5">
        <v>4.22</v>
      </c>
    </row>
    <row r="14" spans="1:10">
      <c r="A14" s="43" t="s">
        <v>204</v>
      </c>
      <c r="D14" s="8">
        <v>3096</v>
      </c>
      <c r="E14" t="e">
        <f>VLOOKUP(A14,HOP!A:L,12,0)</f>
        <v>#N/A</v>
      </c>
      <c r="F14">
        <v>2005475</v>
      </c>
      <c r="G14" t="e">
        <f t="shared" si="0"/>
        <v>#N/A</v>
      </c>
      <c r="H14" t="str">
        <f t="shared" si="1"/>
        <v>，2005475</v>
      </c>
      <c r="I14" t="e">
        <f>VLOOKUP(A14,HOP!A:T,20,0)</f>
        <v>#N/A</v>
      </c>
      <c r="J14" s="5" t="s">
        <v>210</v>
      </c>
    </row>
    <row r="16" spans="4:4">
      <c r="D16" s="3">
        <f>SUM(D2:D15)</f>
        <v>23813.94</v>
      </c>
    </row>
    <row r="19" spans="1:1">
      <c r="A19" t="s">
        <v>211</v>
      </c>
    </row>
    <row r="20" spans="1:1">
      <c r="A20" s="5" t="s">
        <v>212</v>
      </c>
    </row>
  </sheetData>
  <autoFilter ref="A1:J14">
    <filterColumn colId="3">
      <filters>
        <filter val="136.00"/>
        <filter val="209.00"/>
        <filter val="362.00"/>
        <filter val="2,012.00"/>
        <filter val="3,096.00"/>
        <filter val="3,174.00"/>
        <filter val="2,425.00"/>
        <filter val="2,460.00"/>
        <filter val="1,507.00"/>
        <filter val="5,541.00"/>
        <filter val="2,884.00"/>
        <filter val="7.9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213</v>
      </c>
      <c r="B1" s="2" t="s">
        <v>214</v>
      </c>
      <c r="C1" s="2" t="s">
        <v>215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216</v>
      </c>
      <c r="I1" s="2" t="s">
        <v>217</v>
      </c>
      <c r="J1" s="2" t="s">
        <v>218</v>
      </c>
      <c r="K1" s="2" t="s">
        <v>219</v>
      </c>
      <c r="L1" s="2" t="s">
        <v>220</v>
      </c>
      <c r="M1" s="2" t="s">
        <v>221</v>
      </c>
      <c r="N1" s="2" t="s">
        <v>222</v>
      </c>
      <c r="O1" s="2" t="s">
        <v>223</v>
      </c>
      <c r="P1" s="2" t="s">
        <v>224</v>
      </c>
      <c r="Q1" s="2" t="s">
        <v>225</v>
      </c>
      <c r="R1" s="2" t="s">
        <v>226</v>
      </c>
      <c r="S1" s="2" t="s">
        <v>227</v>
      </c>
      <c r="T1" s="2" t="s">
        <v>228</v>
      </c>
    </row>
    <row r="2" s="1" customFormat="1" spans="1:20">
      <c r="A2" s="1" t="s">
        <v>229</v>
      </c>
      <c r="B2" s="1" t="s">
        <v>230</v>
      </c>
      <c r="C2" s="1" t="s">
        <v>231</v>
      </c>
      <c r="D2" s="1" t="s">
        <v>232</v>
      </c>
      <c r="E2" s="1" t="s">
        <v>233</v>
      </c>
      <c r="F2" s="1" t="s">
        <v>120</v>
      </c>
      <c r="G2" s="1" t="s">
        <v>83</v>
      </c>
      <c r="H2" s="1" t="s">
        <v>234</v>
      </c>
      <c r="I2" s="1" t="s">
        <v>235</v>
      </c>
      <c r="J2" s="1" t="s">
        <v>236</v>
      </c>
      <c r="K2" s="1" t="s">
        <v>235</v>
      </c>
      <c r="L2" s="1" t="s">
        <v>235</v>
      </c>
      <c r="M2" s="1" t="s">
        <v>237</v>
      </c>
      <c r="N2" s="1" t="s">
        <v>237</v>
      </c>
      <c r="O2" s="1" t="s">
        <v>235</v>
      </c>
      <c r="P2" s="1" t="s">
        <v>238</v>
      </c>
      <c r="Q2" s="1" t="s">
        <v>239</v>
      </c>
      <c r="R2" s="1" t="s">
        <v>75</v>
      </c>
      <c r="S2" s="1" t="s">
        <v>240</v>
      </c>
      <c r="T2" s="1" t="s">
        <v>241</v>
      </c>
    </row>
    <row r="3" s="1" customFormat="1" spans="1:20">
      <c r="A3" s="1" t="s">
        <v>72</v>
      </c>
      <c r="B3" s="1" t="s">
        <v>81</v>
      </c>
      <c r="C3" s="1" t="s">
        <v>73</v>
      </c>
      <c r="D3" s="1" t="s">
        <v>78</v>
      </c>
      <c r="E3" s="1" t="s">
        <v>242</v>
      </c>
      <c r="F3" s="1" t="s">
        <v>82</v>
      </c>
      <c r="G3" s="1" t="s">
        <v>83</v>
      </c>
      <c r="H3" s="1" t="s">
        <v>234</v>
      </c>
      <c r="I3" s="1" t="s">
        <v>243</v>
      </c>
      <c r="J3" s="1" t="s">
        <v>236</v>
      </c>
      <c r="K3" s="1" t="s">
        <v>243</v>
      </c>
      <c r="L3" s="1" t="s">
        <v>243</v>
      </c>
      <c r="M3" s="1" t="s">
        <v>237</v>
      </c>
      <c r="N3" s="1" t="s">
        <v>237</v>
      </c>
      <c r="O3" s="1" t="s">
        <v>235</v>
      </c>
      <c r="P3" s="1" t="s">
        <v>238</v>
      </c>
      <c r="Q3" s="1" t="s">
        <v>244</v>
      </c>
      <c r="R3" s="1" t="s">
        <v>75</v>
      </c>
      <c r="S3" s="1" t="s">
        <v>240</v>
      </c>
      <c r="T3" s="1" t="s">
        <v>241</v>
      </c>
    </row>
    <row r="4" s="1" customFormat="1" spans="1:20">
      <c r="A4" s="1" t="s">
        <v>165</v>
      </c>
      <c r="B4" s="1" t="s">
        <v>170</v>
      </c>
      <c r="C4" s="1" t="s">
        <v>166</v>
      </c>
      <c r="D4" s="1" t="s">
        <v>168</v>
      </c>
      <c r="E4" s="1" t="s">
        <v>245</v>
      </c>
      <c r="F4" s="1" t="s">
        <v>159</v>
      </c>
      <c r="G4" s="1" t="s">
        <v>171</v>
      </c>
      <c r="H4" s="1" t="s">
        <v>234</v>
      </c>
      <c r="I4" s="1" t="s">
        <v>246</v>
      </c>
      <c r="J4" s="1" t="s">
        <v>236</v>
      </c>
      <c r="K4" s="1" t="s">
        <v>246</v>
      </c>
      <c r="L4" s="1" t="s">
        <v>246</v>
      </c>
      <c r="M4" s="1" t="s">
        <v>237</v>
      </c>
      <c r="N4" s="1" t="s">
        <v>237</v>
      </c>
      <c r="O4" s="1" t="s">
        <v>235</v>
      </c>
      <c r="P4" s="1" t="s">
        <v>238</v>
      </c>
      <c r="Q4" s="1" t="s">
        <v>247</v>
      </c>
      <c r="R4" s="1" t="s">
        <v>75</v>
      </c>
      <c r="S4" s="1" t="s">
        <v>240</v>
      </c>
      <c r="T4" s="1" t="s">
        <v>241</v>
      </c>
    </row>
    <row r="5" s="1" customFormat="1" spans="1:20">
      <c r="A5" s="1" t="s">
        <v>96</v>
      </c>
      <c r="B5" s="1" t="s">
        <v>101</v>
      </c>
      <c r="C5" s="1" t="s">
        <v>97</v>
      </c>
      <c r="D5" s="1" t="s">
        <v>99</v>
      </c>
      <c r="E5" s="1" t="s">
        <v>248</v>
      </c>
      <c r="F5" s="1" t="s">
        <v>82</v>
      </c>
      <c r="G5" s="1" t="s">
        <v>93</v>
      </c>
      <c r="H5" s="1" t="s">
        <v>234</v>
      </c>
      <c r="I5" s="1" t="s">
        <v>249</v>
      </c>
      <c r="J5" s="1" t="s">
        <v>236</v>
      </c>
      <c r="K5" s="1" t="s">
        <v>249</v>
      </c>
      <c r="L5" s="1" t="s">
        <v>249</v>
      </c>
      <c r="M5" s="1" t="s">
        <v>237</v>
      </c>
      <c r="N5" s="1" t="s">
        <v>237</v>
      </c>
      <c r="O5" s="1" t="s">
        <v>235</v>
      </c>
      <c r="P5" s="1" t="s">
        <v>238</v>
      </c>
      <c r="Q5" s="1" t="s">
        <v>250</v>
      </c>
      <c r="R5" s="1" t="s">
        <v>75</v>
      </c>
      <c r="S5" s="1" t="s">
        <v>240</v>
      </c>
      <c r="T5" s="1" t="s">
        <v>241</v>
      </c>
    </row>
    <row r="6" s="1" customFormat="1" spans="1:20">
      <c r="A6" s="1" t="s">
        <v>153</v>
      </c>
      <c r="B6" s="1" t="s">
        <v>158</v>
      </c>
      <c r="C6" s="1" t="s">
        <v>154</v>
      </c>
      <c r="D6" s="1" t="s">
        <v>156</v>
      </c>
      <c r="E6" s="1" t="s">
        <v>251</v>
      </c>
      <c r="F6" s="1" t="s">
        <v>159</v>
      </c>
      <c r="G6" s="1" t="s">
        <v>160</v>
      </c>
      <c r="H6" s="1" t="s">
        <v>234</v>
      </c>
      <c r="I6" s="1" t="s">
        <v>252</v>
      </c>
      <c r="J6" s="1" t="s">
        <v>236</v>
      </c>
      <c r="K6" s="1" t="s">
        <v>252</v>
      </c>
      <c r="L6" s="1" t="s">
        <v>252</v>
      </c>
      <c r="M6" s="1" t="s">
        <v>237</v>
      </c>
      <c r="N6" s="1" t="s">
        <v>237</v>
      </c>
      <c r="O6" s="1" t="s">
        <v>235</v>
      </c>
      <c r="P6" s="1" t="s">
        <v>238</v>
      </c>
      <c r="Q6" s="1" t="s">
        <v>253</v>
      </c>
      <c r="R6" s="1" t="s">
        <v>75</v>
      </c>
      <c r="S6" s="1" t="s">
        <v>240</v>
      </c>
      <c r="T6" s="1" t="s">
        <v>241</v>
      </c>
    </row>
    <row r="7" s="1" customFormat="1" spans="1:20">
      <c r="A7" s="1" t="s">
        <v>126</v>
      </c>
      <c r="B7" s="1" t="s">
        <v>120</v>
      </c>
      <c r="C7" s="1" t="s">
        <v>127</v>
      </c>
      <c r="D7" s="1" t="s">
        <v>254</v>
      </c>
      <c r="E7" s="1" t="s">
        <v>255</v>
      </c>
      <c r="F7" s="1" t="s">
        <v>131</v>
      </c>
      <c r="G7" s="1" t="s">
        <v>121</v>
      </c>
      <c r="H7" s="1" t="s">
        <v>234</v>
      </c>
      <c r="I7" s="1" t="s">
        <v>256</v>
      </c>
      <c r="J7" s="1" t="s">
        <v>236</v>
      </c>
      <c r="K7" s="1" t="s">
        <v>256</v>
      </c>
      <c r="L7" s="1" t="s">
        <v>256</v>
      </c>
      <c r="M7" s="1" t="s">
        <v>237</v>
      </c>
      <c r="N7" s="1" t="s">
        <v>237</v>
      </c>
      <c r="O7" s="1" t="s">
        <v>235</v>
      </c>
      <c r="P7" s="1" t="s">
        <v>238</v>
      </c>
      <c r="Q7" s="1" t="s">
        <v>257</v>
      </c>
      <c r="R7" s="1" t="s">
        <v>75</v>
      </c>
      <c r="S7" s="1" t="s">
        <v>240</v>
      </c>
      <c r="T7" s="1" t="s">
        <v>241</v>
      </c>
    </row>
    <row r="8" s="1" customFormat="1" spans="1:20">
      <c r="A8" s="1" t="s">
        <v>115</v>
      </c>
      <c r="B8" s="1" t="s">
        <v>120</v>
      </c>
      <c r="C8" s="1" t="s">
        <v>116</v>
      </c>
      <c r="D8" s="1" t="s">
        <v>118</v>
      </c>
      <c r="E8" s="1" t="s">
        <v>258</v>
      </c>
      <c r="F8" s="1" t="s">
        <v>120</v>
      </c>
      <c r="G8" s="1" t="s">
        <v>121</v>
      </c>
      <c r="H8" s="1" t="s">
        <v>234</v>
      </c>
      <c r="I8" s="1" t="s">
        <v>259</v>
      </c>
      <c r="J8" s="1" t="s">
        <v>236</v>
      </c>
      <c r="K8" s="1" t="s">
        <v>259</v>
      </c>
      <c r="L8" s="1" t="s">
        <v>259</v>
      </c>
      <c r="M8" s="1" t="s">
        <v>237</v>
      </c>
      <c r="N8" s="1" t="s">
        <v>237</v>
      </c>
      <c r="O8" s="1" t="s">
        <v>235</v>
      </c>
      <c r="P8" s="1" t="s">
        <v>238</v>
      </c>
      <c r="Q8" s="1" t="s">
        <v>260</v>
      </c>
      <c r="R8" s="1" t="s">
        <v>75</v>
      </c>
      <c r="S8" s="1" t="s">
        <v>240</v>
      </c>
      <c r="T8" s="1" t="s">
        <v>241</v>
      </c>
    </row>
    <row r="9" s="1" customFormat="1" spans="1:20">
      <c r="A9" s="1" t="s">
        <v>136</v>
      </c>
      <c r="B9" s="1" t="s">
        <v>120</v>
      </c>
      <c r="C9" s="1" t="s">
        <v>137</v>
      </c>
      <c r="D9" s="1" t="s">
        <v>139</v>
      </c>
      <c r="E9" s="1" t="s">
        <v>261</v>
      </c>
      <c r="F9" s="1" t="s">
        <v>120</v>
      </c>
      <c r="G9" s="1" t="s">
        <v>121</v>
      </c>
      <c r="H9" s="1" t="s">
        <v>234</v>
      </c>
      <c r="I9" s="1" t="s">
        <v>262</v>
      </c>
      <c r="J9" s="1" t="s">
        <v>236</v>
      </c>
      <c r="K9" s="1" t="s">
        <v>262</v>
      </c>
      <c r="L9" s="1" t="s">
        <v>262</v>
      </c>
      <c r="M9" s="1" t="s">
        <v>237</v>
      </c>
      <c r="N9" s="1" t="s">
        <v>237</v>
      </c>
      <c r="O9" s="1" t="s">
        <v>235</v>
      </c>
      <c r="P9" s="1" t="s">
        <v>238</v>
      </c>
      <c r="Q9" s="1" t="s">
        <v>263</v>
      </c>
      <c r="R9" s="1" t="s">
        <v>75</v>
      </c>
      <c r="S9" s="1" t="s">
        <v>240</v>
      </c>
      <c r="T9" s="1" t="s">
        <v>241</v>
      </c>
    </row>
    <row r="10" s="1" customFormat="1" spans="1:20">
      <c r="A10" s="1" t="s">
        <v>106</v>
      </c>
      <c r="B10" s="1" t="s">
        <v>83</v>
      </c>
      <c r="C10" s="1" t="s">
        <v>107</v>
      </c>
      <c r="D10" s="1" t="s">
        <v>109</v>
      </c>
      <c r="E10" s="1" t="s">
        <v>264</v>
      </c>
      <c r="F10" s="1" t="s">
        <v>83</v>
      </c>
      <c r="G10" s="1" t="s">
        <v>93</v>
      </c>
      <c r="H10" s="1" t="s">
        <v>234</v>
      </c>
      <c r="I10" s="1" t="s">
        <v>265</v>
      </c>
      <c r="J10" s="1" t="s">
        <v>236</v>
      </c>
      <c r="K10" s="1" t="s">
        <v>265</v>
      </c>
      <c r="L10" s="1" t="s">
        <v>265</v>
      </c>
      <c r="M10" s="1" t="s">
        <v>237</v>
      </c>
      <c r="N10" s="1" t="s">
        <v>237</v>
      </c>
      <c r="O10" s="1" t="s">
        <v>235</v>
      </c>
      <c r="P10" s="1" t="s">
        <v>238</v>
      </c>
      <c r="Q10" s="1" t="s">
        <v>266</v>
      </c>
      <c r="R10" s="1" t="s">
        <v>75</v>
      </c>
      <c r="S10" s="1" t="s">
        <v>240</v>
      </c>
      <c r="T10" s="1" t="s">
        <v>241</v>
      </c>
    </row>
    <row r="11" s="1" customFormat="1" spans="1:20">
      <c r="A11" s="1" t="s">
        <v>145</v>
      </c>
      <c r="B11" s="1" t="s">
        <v>83</v>
      </c>
      <c r="C11" s="1" t="s">
        <v>146</v>
      </c>
      <c r="D11" s="1" t="s">
        <v>109</v>
      </c>
      <c r="E11" s="1" t="s">
        <v>267</v>
      </c>
      <c r="F11" s="1" t="s">
        <v>121</v>
      </c>
      <c r="G11" s="1" t="s">
        <v>148</v>
      </c>
      <c r="H11" s="1" t="s">
        <v>234</v>
      </c>
      <c r="I11" s="1" t="s">
        <v>268</v>
      </c>
      <c r="J11" s="1" t="s">
        <v>236</v>
      </c>
      <c r="K11" s="1" t="s">
        <v>268</v>
      </c>
      <c r="L11" s="1" t="s">
        <v>268</v>
      </c>
      <c r="M11" s="1" t="s">
        <v>237</v>
      </c>
      <c r="N11" s="1" t="s">
        <v>237</v>
      </c>
      <c r="O11" s="1" t="s">
        <v>235</v>
      </c>
      <c r="P11" s="1" t="s">
        <v>238</v>
      </c>
      <c r="Q11" s="1" t="s">
        <v>269</v>
      </c>
      <c r="R11" s="1" t="s">
        <v>75</v>
      </c>
      <c r="S11" s="1" t="s">
        <v>240</v>
      </c>
      <c r="T11" s="1" t="s">
        <v>241</v>
      </c>
    </row>
    <row r="12" s="1" customFormat="1" spans="1:20">
      <c r="A12" s="1" t="s">
        <v>176</v>
      </c>
      <c r="B12" s="1" t="s">
        <v>159</v>
      </c>
      <c r="C12" s="1" t="s">
        <v>177</v>
      </c>
      <c r="D12" s="1" t="s">
        <v>179</v>
      </c>
      <c r="E12" s="1" t="s">
        <v>270</v>
      </c>
      <c r="F12" s="1" t="s">
        <v>160</v>
      </c>
      <c r="G12" s="1" t="s">
        <v>171</v>
      </c>
      <c r="H12" s="1" t="s">
        <v>234</v>
      </c>
      <c r="I12" s="1" t="s">
        <v>271</v>
      </c>
      <c r="J12" s="1" t="s">
        <v>236</v>
      </c>
      <c r="K12" s="1" t="s">
        <v>271</v>
      </c>
      <c r="L12" s="1" t="s">
        <v>271</v>
      </c>
      <c r="M12" s="1" t="s">
        <v>237</v>
      </c>
      <c r="N12" s="1" t="s">
        <v>237</v>
      </c>
      <c r="O12" s="1" t="s">
        <v>235</v>
      </c>
      <c r="P12" s="1" t="s">
        <v>238</v>
      </c>
      <c r="Q12" s="1" t="s">
        <v>272</v>
      </c>
      <c r="R12" s="1" t="s">
        <v>75</v>
      </c>
      <c r="S12" s="1" t="s">
        <v>240</v>
      </c>
      <c r="T12" s="1" t="s">
        <v>241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2021-04-22T02:44:17Z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0B00B377D5354AE591672B3C76A772C1</vt:lpwstr>
  </property>
</Properties>
</file>