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<sst xmlns="http://schemas.openxmlformats.org/spreadsheetml/2006/main" count="784" uniqueCount="205">
  <si>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</si>
  <si>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</si>
  <si>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</si>
  <si>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</si>
  <si>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</si>
  <si>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</si>
  <si>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</si>
  <si>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</si>
  <si>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</si>
  <si>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</si>
  <si>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</si>
  <si>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</si>
  <si>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</si>
  <si>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</si>
  <si>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</si>
  <si>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</si>
  <si>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</si>
  <si>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</si>
  <si>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</si>
  <si>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</si>
  <si>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</si>
  <si>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</si>
  <si>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</si>
  <si>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</si>
  <si>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DLT6528587</t>
  </si>
  <si>
    <t>代分销</t>
  </si>
  <si>
    <t>正常</t>
  </si>
  <si>
    <t>[上海]上海半岛酒店(65670331)</t>
  </si>
  <si>
    <t>特级豪华江景房&lt;双人入住&gt;&lt;双早&gt;&lt;双床&gt;</t>
  </si>
  <si>
    <t>CNY</t>
  </si>
  <si>
    <t>管翠荣</t>
  </si>
  <si>
    <t>DFXA13744210425CNY</t>
  </si>
  <si>
    <t>未提现</t>
  </si>
  <si>
    <t>携程开票</t>
  </si>
  <si>
    <t>Ctrip</t>
  </si>
  <si>
    <t>[大理市]大理海湾国际酒店(70914791)</t>
  </si>
  <si>
    <t>海景商务大床房&lt;双人入住&gt;&lt;特惠专享&gt;&lt;双早&gt;&lt;大床&gt;</t>
  </si>
  <si>
    <t>汤敏</t>
  </si>
  <si>
    <t>CA13744210425CNY</t>
  </si>
  <si>
    <t>[大理市]大理古城未迟清舍客栈(64242922)</t>
  </si>
  <si>
    <t>清舍简约双床房&lt;双人入住&gt;&lt;无早&gt;&lt;双床&gt;</t>
  </si>
  <si>
    <t>何珈宝</t>
  </si>
  <si>
    <t>[梅州]梅州麓湖山酒店(62503407)</t>
  </si>
  <si>
    <t>豪华双床房&lt;双人入住&gt;&lt;特惠专享&gt;&lt;双早&gt;</t>
  </si>
  <si>
    <t>卫英华</t>
  </si>
  <si>
    <t>[安顺]安顺豪生温泉度假酒店(71662034)</t>
  </si>
  <si>
    <t>好莱坞双床房&lt;双人入住&gt;&lt;内宾&gt;&lt;双早&gt;&lt; DLTZ &gt;</t>
  </si>
  <si>
    <t>罗爱军,吴卫平</t>
  </si>
  <si>
    <t>熊伟</t>
  </si>
  <si>
    <t>豪华大床房&lt;特惠价&gt;&lt;双人入住&gt;&lt;双早&gt;</t>
  </si>
  <si>
    <t>于玉根,钟春嫦,周军民,钟春霞</t>
  </si>
  <si>
    <t>主楼标准双床房&lt;双人入住&gt;&lt;今日特价 &gt;&lt;双早&gt;</t>
  </si>
  <si>
    <t>洪菊团,许勐宇</t>
  </si>
  <si>
    <t>恩波泽让</t>
  </si>
  <si>
    <t>[成都]德门仁里酒店(成都宽窄店)(62554428)</t>
  </si>
  <si>
    <t>榻榻米大床房&lt;中宾&gt;&lt;双人入住&gt;&lt;双早&gt;&lt;大床&gt;</t>
  </si>
  <si>
    <t>丁成志</t>
  </si>
  <si>
    <t>精致双床房&lt;双人入住&gt;&lt;特惠专享&gt;&lt;双早&gt;&lt;双床&gt;</t>
  </si>
  <si>
    <t>朱华</t>
  </si>
  <si>
    <t>谢文杰</t>
  </si>
  <si>
    <t>扎西泽仁</t>
  </si>
  <si>
    <t>公寓标准双人房&lt;双人入住&gt;&lt;今日特价 &gt;&lt;双早&gt;</t>
  </si>
  <si>
    <t>杨少芬</t>
  </si>
  <si>
    <t>CA13744210426CNY</t>
  </si>
  <si>
    <t>朱亚利</t>
  </si>
  <si>
    <t>李文锋</t>
  </si>
  <si>
    <t>[贵阳]贵阳溪山里酒店(64874007)</t>
  </si>
  <si>
    <t>高级大床房&lt;双人入住&gt;&lt;内宾&gt;&lt;无早&gt;&lt; DLTZ &gt;</t>
  </si>
  <si>
    <t>石燕</t>
  </si>
  <si>
    <t>曾飞</t>
  </si>
  <si>
    <t>高级双床房&lt;双人入住&gt;&lt;内宾&gt;&lt;无早&gt;&lt; DLTZ &gt;</t>
  </si>
  <si>
    <t>朱远保</t>
  </si>
  <si>
    <t>向进</t>
  </si>
  <si>
    <t>[澳门]澳门丽思卡尔顿酒店(The Ritz-Carlton Macau)(67089569)</t>
  </si>
  <si>
    <t>尊贵套房&lt;双人入住&gt;&lt;早餐&gt;&lt;今日特价 &gt;</t>
  </si>
  <si>
    <t>MOK/CHU WAI</t>
  </si>
  <si>
    <t>[景洪]云南航空西双版纳观光酒店(72237490)</t>
  </si>
  <si>
    <t>高级双床房&lt;双人入住&gt;&lt;双早&gt;&lt;双床&gt;</t>
  </si>
  <si>
    <t>王阳</t>
  </si>
  <si>
    <t>[大理市]大理漫湾大酒店(70541077)</t>
  </si>
  <si>
    <t>商贸楼标间(准三星)&lt;双人入住&gt;&lt;双早&gt;&lt;双床&gt;</t>
  </si>
  <si>
    <t>黄德文,尼玛此里</t>
  </si>
  <si>
    <t>刘紫玲</t>
  </si>
  <si>
    <t>[梅州]梅州英思廷酒店(68034492)</t>
  </si>
  <si>
    <t>廷逸双床房&lt;内宾&gt;&lt;双人入住&gt;&lt;特惠专享&gt;&lt;双早&gt;&lt;双床&gt;</t>
  </si>
  <si>
    <t>张永明</t>
  </si>
  <si>
    <t>高晓丽</t>
  </si>
  <si>
    <t>取消</t>
  </si>
  <si>
    <t>尊贵套房&lt;双人入住&gt;&lt;特价&gt;&lt;无早&gt;</t>
  </si>
  <si>
    <t>LIANG/JINCHENG</t>
  </si>
  <si>
    <t>退单</t>
  </si>
  <si>
    <t>何慧</t>
  </si>
  <si>
    <t>，</t>
  </si>
  <si>
    <t>202104071217210021</t>
  </si>
  <si>
    <t>202104071615330020</t>
  </si>
  <si>
    <t>202104100944360020</t>
  </si>
  <si>
    <t>202104101127400020</t>
  </si>
  <si>
    <t>202104101926180021</t>
  </si>
  <si>
    <t>A210426094021481 HOP:31985.95元</t>
  </si>
  <si>
    <t>i210426093918 房集：2059元</t>
  </si>
  <si>
    <t>总计：34044.95元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</si>
  <si>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</si>
  <si>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</si>
  <si>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</si>
  <si>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</si>
  <si>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</si>
  <si>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</si>
  <si>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</si>
  <si>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</si>
  <si>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</si>
  <si>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</si>
  <si>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</si>
  <si>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</si>
  <si>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</si>
  <si>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</si>
  <si>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</si>
  <si>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</si>
  <si>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</si>
  <si>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2021-04-10</t>
  </si>
  <si>
    <t>2059691</t>
  </si>
  <si>
    <t>澳门丽思卡尔顿酒店</t>
  </si>
  <si>
    <t>LIANG JINCHENG</t>
  </si>
  <si>
    <t>2021-04-11</t>
  </si>
  <si>
    <t>退房日月结</t>
  </si>
  <si>
    <t>2130.00</t>
  </si>
  <si>
    <t>RMB</t>
  </si>
  <si>
    <t>0</t>
  </si>
  <si>
    <t>0.00</t>
  </si>
  <si>
    <t>携程汇登国内直连</t>
  </si>
  <si>
    <t>2021-04-10 15:04:50</t>
  </si>
  <si>
    <t>否</t>
  </si>
  <si>
    <t>广州汇登信息科技有限公司</t>
  </si>
  <si>
    <t>直采</t>
  </si>
  <si>
    <t>2059574</t>
  </si>
  <si>
    <t>梅州英思廷酒店</t>
  </si>
  <si>
    <t>248.00</t>
  </si>
  <si>
    <t>--</t>
  </si>
  <si>
    <t>2059407</t>
  </si>
  <si>
    <t>梅州麓湖山酒店</t>
  </si>
  <si>
    <t>266.80</t>
  </si>
  <si>
    <t>2021-04-10 13:19:32</t>
  </si>
  <si>
    <t>2059386</t>
  </si>
  <si>
    <t>大理漫湾大酒店</t>
  </si>
  <si>
    <t>392.00</t>
  </si>
  <si>
    <t>2021-04-10 13:10:22</t>
  </si>
  <si>
    <t>2059384</t>
  </si>
  <si>
    <t>云南航空西双版纳观光酒店</t>
  </si>
  <si>
    <t>260.00</t>
  </si>
  <si>
    <t>2021-04-10 13:04:48</t>
  </si>
  <si>
    <t>2059157</t>
  </si>
  <si>
    <t>MOK CHU WAI</t>
  </si>
  <si>
    <t>2470.00</t>
  </si>
  <si>
    <t>2021-04-10 11:37:56</t>
  </si>
  <si>
    <t>2059147</t>
  </si>
  <si>
    <t>大理海湾国际酒店</t>
  </si>
  <si>
    <t>575.00</t>
  </si>
  <si>
    <t>2021-04-10 11:43:03</t>
  </si>
  <si>
    <t>2059025</t>
  </si>
  <si>
    <t>2021-04-10 10:32:11</t>
  </si>
  <si>
    <t>2058954</t>
  </si>
  <si>
    <t>399.00</t>
  </si>
  <si>
    <t>2021-04-10 09:47:26</t>
  </si>
  <si>
    <t>2058924</t>
  </si>
  <si>
    <t>德门仁里酒店(成都宽窄店)</t>
  </si>
  <si>
    <t>417.00</t>
  </si>
  <si>
    <t>2021-04-10 09:36:36</t>
  </si>
  <si>
    <t>2021-04-09</t>
  </si>
  <si>
    <t>2058219</t>
  </si>
  <si>
    <t>610.00</t>
  </si>
  <si>
    <t>2021-04-09 20:04:27</t>
  </si>
  <si>
    <t>2058215</t>
  </si>
  <si>
    <t>2021-04-09 20:04:55</t>
  </si>
  <si>
    <t>2057747</t>
  </si>
  <si>
    <t>590.00</t>
  </si>
  <si>
    <t>2021-04-09 16:06:55</t>
  </si>
  <si>
    <t>2057152</t>
  </si>
  <si>
    <t>450.00</t>
  </si>
  <si>
    <t>2021-04-09 11:46:59</t>
  </si>
  <si>
    <t>2057047</t>
  </si>
  <si>
    <t>2021-04-09 11:12:54</t>
  </si>
  <si>
    <t>2057009</t>
  </si>
  <si>
    <t>2021-04-09 10:50:47</t>
  </si>
  <si>
    <t>2021-04-08</t>
  </si>
  <si>
    <t>2056614</t>
  </si>
  <si>
    <t>2021-04-08 23:53:46</t>
  </si>
  <si>
    <t>2056296</t>
  </si>
  <si>
    <t>533.60</t>
  </si>
  <si>
    <t>2021-04-08 21:58:54</t>
  </si>
  <si>
    <t>2054881</t>
  </si>
  <si>
    <t>1596.00</t>
  </si>
  <si>
    <t>2021-04-08 09:06:07</t>
  </si>
  <si>
    <t>2021-04-06</t>
  </si>
  <si>
    <t>2052187</t>
  </si>
  <si>
    <t>2021-04-06 13:22:41</t>
  </si>
  <si>
    <t>2051679</t>
  </si>
  <si>
    <t>大理古城未迟清舍客栈</t>
  </si>
  <si>
    <t>800.00</t>
  </si>
  <si>
    <t>2021-04-06 08:08:01</t>
  </si>
  <si>
    <t>2021-04-03</t>
  </si>
  <si>
    <t>2046983</t>
  </si>
  <si>
    <t>240.55</t>
  </si>
  <si>
    <t>2021-04-03 14:14:40</t>
  </si>
  <si>
    <t>2021-03-28</t>
  </si>
  <si>
    <t>2038504</t>
  </si>
  <si>
    <t>2021-03-28 20:37:03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</si>
</sst>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6" borderId="2" applyNumberFormat="0" applyAlignment="0" applyProtection="0">
      <alignment vertical="center"/>
    </xf>
    <xf numFmtId="0" fontId="14" fillId="16" borderId="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44306</v>
      </c>
      <c r="G2" s="5">
        <v>44310</v>
      </c>
      <c r="H2" s="4">
        <v>1</v>
      </c>
      <c r="I2" s="4">
        <v>4</v>
      </c>
      <c r="J2" s="4">
        <v>4</v>
      </c>
      <c r="K2" s="4" t="s">
        <v>29</v>
      </c>
      <c r="L2" s="4">
        <v>16440</v>
      </c>
      <c r="M2" s="4">
        <v>16440</v>
      </c>
      <c r="N2" s="4" t="s">
        <v>30</v>
      </c>
      <c r="O2" s="4" t="s">
        <v>31</v>
      </c>
      <c r="P2" s="4" t="s">
        <v>32</v>
      </c>
      <c r="Q2" s="4">
        <v>0</v>
      </c>
      <c r="R2" s="7">
        <v>44302.5013657407</v>
      </c>
      <c r="S2" s="5">
        <v>44311</v>
      </c>
      <c r="T2" s="4" t="s">
        <v>33</v>
      </c>
      <c r="U2" s="4">
        <v>16440</v>
      </c>
      <c r="V2" s="4">
        <v>0</v>
      </c>
      <c r="W2" s="4">
        <v>0</v>
      </c>
    </row>
    <row r="3" s="4" customFormat="1" spans="1:24">
      <c r="A3" s="4">
        <v>14725442353</v>
      </c>
      <c r="B3" s="4" t="s">
        <v>34</v>
      </c>
      <c r="C3" s="4" t="s">
        <v>26</v>
      </c>
      <c r="D3" s="4" t="s">
        <v>35</v>
      </c>
      <c r="E3" s="4" t="s">
        <v>36</v>
      </c>
      <c r="F3" s="5">
        <v>44295</v>
      </c>
      <c r="G3" s="5">
        <v>44296</v>
      </c>
      <c r="H3" s="4">
        <v>1</v>
      </c>
      <c r="I3" s="4">
        <v>1</v>
      </c>
      <c r="J3" s="4">
        <v>1</v>
      </c>
      <c r="K3" s="4" t="s">
        <v>29</v>
      </c>
      <c r="L3" s="4">
        <v>575</v>
      </c>
      <c r="M3" s="4">
        <v>575</v>
      </c>
      <c r="N3" s="4" t="s">
        <v>37</v>
      </c>
      <c r="O3" s="4" t="s">
        <v>38</v>
      </c>
      <c r="P3" s="4" t="s">
        <v>32</v>
      </c>
      <c r="Q3" s="4">
        <v>0</v>
      </c>
      <c r="R3" s="7">
        <v>44283</v>
      </c>
      <c r="S3" s="5">
        <v>44311</v>
      </c>
      <c r="T3" s="4" t="s">
        <v>33</v>
      </c>
      <c r="U3" s="4">
        <v>575</v>
      </c>
      <c r="V3" s="4">
        <v>0</v>
      </c>
      <c r="W3" s="4">
        <v>0</v>
      </c>
      <c r="X3" s="4">
        <v>2038504</v>
      </c>
    </row>
    <row r="4" s="4" customFormat="1" spans="1:24">
      <c r="A4" s="4">
        <v>14823712428</v>
      </c>
      <c r="B4" s="4" t="s">
        <v>34</v>
      </c>
      <c r="C4" s="4" t="s">
        <v>26</v>
      </c>
      <c r="D4" s="4" t="s">
        <v>39</v>
      </c>
      <c r="E4" s="4" t="s">
        <v>40</v>
      </c>
      <c r="F4" s="5">
        <v>44292</v>
      </c>
      <c r="G4" s="5">
        <v>44296</v>
      </c>
      <c r="H4" s="4">
        <v>1</v>
      </c>
      <c r="I4" s="4">
        <v>4</v>
      </c>
      <c r="J4" s="4">
        <v>4</v>
      </c>
      <c r="K4" s="4" t="s">
        <v>29</v>
      </c>
      <c r="L4" s="4">
        <v>800</v>
      </c>
      <c r="M4" s="4">
        <v>800</v>
      </c>
      <c r="N4" s="4" t="s">
        <v>41</v>
      </c>
      <c r="O4" s="4" t="s">
        <v>38</v>
      </c>
      <c r="P4" s="4" t="s">
        <v>32</v>
      </c>
      <c r="Q4" s="4">
        <v>0</v>
      </c>
      <c r="R4" s="7">
        <v>44292</v>
      </c>
      <c r="S4" s="5">
        <v>44311</v>
      </c>
      <c r="T4" s="4" t="s">
        <v>33</v>
      </c>
      <c r="U4" s="4">
        <v>800</v>
      </c>
      <c r="V4" s="4">
        <v>0</v>
      </c>
      <c r="W4" s="4">
        <v>0</v>
      </c>
      <c r="X4" s="4">
        <v>2051679</v>
      </c>
    </row>
    <row r="5" s="4" customFormat="1" spans="1:23">
      <c r="A5" s="4">
        <v>14829208366</v>
      </c>
      <c r="B5" s="4" t="s">
        <v>34</v>
      </c>
      <c r="C5" s="4" t="s">
        <v>26</v>
      </c>
      <c r="D5" s="4" t="s">
        <v>42</v>
      </c>
      <c r="E5" s="4" t="s">
        <v>43</v>
      </c>
      <c r="F5" s="5">
        <v>44295</v>
      </c>
      <c r="G5" s="5">
        <v>44296</v>
      </c>
      <c r="H5" s="4">
        <v>1</v>
      </c>
      <c r="I5" s="4">
        <v>1</v>
      </c>
      <c r="J5" s="4">
        <v>1</v>
      </c>
      <c r="K5" s="4" t="s">
        <v>29</v>
      </c>
      <c r="L5" s="4">
        <v>399</v>
      </c>
      <c r="M5" s="4">
        <v>399</v>
      </c>
      <c r="N5" s="4" t="s">
        <v>44</v>
      </c>
      <c r="O5" s="4" t="s">
        <v>38</v>
      </c>
      <c r="P5" s="4" t="s">
        <v>32</v>
      </c>
      <c r="Q5" s="4">
        <v>0</v>
      </c>
      <c r="R5" s="7">
        <v>44292</v>
      </c>
      <c r="S5" s="5">
        <v>44311</v>
      </c>
      <c r="T5" s="4" t="s">
        <v>33</v>
      </c>
      <c r="U5" s="4">
        <v>399</v>
      </c>
      <c r="V5" s="4">
        <v>0</v>
      </c>
      <c r="W5" s="4">
        <v>0</v>
      </c>
    </row>
    <row r="6" s="4" customFormat="1" spans="1:23">
      <c r="A6" s="4">
        <v>14838827478</v>
      </c>
      <c r="B6" s="4" t="s">
        <v>34</v>
      </c>
      <c r="C6" s="4" t="s">
        <v>26</v>
      </c>
      <c r="D6" s="4" t="s">
        <v>45</v>
      </c>
      <c r="E6" s="4" t="s">
        <v>46</v>
      </c>
      <c r="F6" s="5">
        <v>44295</v>
      </c>
      <c r="G6" s="5">
        <v>44296</v>
      </c>
      <c r="H6" s="4">
        <v>2</v>
      </c>
      <c r="I6" s="4">
        <v>1</v>
      </c>
      <c r="J6" s="4">
        <v>2</v>
      </c>
      <c r="K6" s="4" t="s">
        <v>29</v>
      </c>
      <c r="L6" s="4">
        <v>694</v>
      </c>
      <c r="M6" s="4">
        <v>694</v>
      </c>
      <c r="N6" s="4" t="s">
        <v>47</v>
      </c>
      <c r="O6" s="4" t="s">
        <v>38</v>
      </c>
      <c r="P6" s="4" t="s">
        <v>32</v>
      </c>
      <c r="Q6" s="4">
        <v>0</v>
      </c>
      <c r="R6" s="7">
        <v>44293</v>
      </c>
      <c r="S6" s="5">
        <v>44311</v>
      </c>
      <c r="T6" s="4" t="s">
        <v>33</v>
      </c>
      <c r="U6" s="4">
        <v>694</v>
      </c>
      <c r="V6" s="4">
        <v>0</v>
      </c>
      <c r="W6" s="4">
        <v>0</v>
      </c>
    </row>
    <row r="7" s="4" customFormat="1" spans="1:23">
      <c r="A7" s="4">
        <v>14840072011</v>
      </c>
      <c r="B7" s="4" t="s">
        <v>34</v>
      </c>
      <c r="C7" s="4" t="s">
        <v>26</v>
      </c>
      <c r="D7" s="4" t="s">
        <v>45</v>
      </c>
      <c r="E7" s="4" t="s">
        <v>46</v>
      </c>
      <c r="F7" s="5">
        <v>44295</v>
      </c>
      <c r="G7" s="5">
        <v>44296</v>
      </c>
      <c r="H7" s="4">
        <v>1</v>
      </c>
      <c r="I7" s="4">
        <v>1</v>
      </c>
      <c r="J7" s="4">
        <v>1</v>
      </c>
      <c r="K7" s="4" t="s">
        <v>29</v>
      </c>
      <c r="L7" s="4">
        <v>347</v>
      </c>
      <c r="M7" s="4">
        <v>347</v>
      </c>
      <c r="N7" s="4" t="s">
        <v>48</v>
      </c>
      <c r="O7" s="4" t="s">
        <v>38</v>
      </c>
      <c r="P7" s="4" t="s">
        <v>32</v>
      </c>
      <c r="Q7" s="4">
        <v>0</v>
      </c>
      <c r="R7" s="7">
        <v>44293</v>
      </c>
      <c r="S7" s="5">
        <v>44311</v>
      </c>
      <c r="T7" s="4" t="s">
        <v>33</v>
      </c>
      <c r="U7" s="4">
        <v>347</v>
      </c>
      <c r="V7" s="4">
        <v>0</v>
      </c>
      <c r="W7" s="4">
        <v>0</v>
      </c>
    </row>
    <row r="8" s="4" customFormat="1" spans="1:23">
      <c r="A8" s="4">
        <v>14847250554</v>
      </c>
      <c r="B8" s="4" t="s">
        <v>34</v>
      </c>
      <c r="C8" s="4" t="s">
        <v>26</v>
      </c>
      <c r="D8" s="4" t="s">
        <v>42</v>
      </c>
      <c r="E8" s="4" t="s">
        <v>49</v>
      </c>
      <c r="F8" s="5">
        <v>44295</v>
      </c>
      <c r="G8" s="5">
        <v>44296</v>
      </c>
      <c r="H8" s="4">
        <v>4</v>
      </c>
      <c r="I8" s="4">
        <v>1</v>
      </c>
      <c r="J8" s="4">
        <v>4</v>
      </c>
      <c r="K8" s="4" t="s">
        <v>29</v>
      </c>
      <c r="L8" s="4">
        <v>1596</v>
      </c>
      <c r="M8" s="4">
        <v>1596</v>
      </c>
      <c r="N8" s="4" t="s">
        <v>50</v>
      </c>
      <c r="O8" s="4" t="s">
        <v>38</v>
      </c>
      <c r="P8" s="4" t="s">
        <v>32</v>
      </c>
      <c r="Q8" s="4">
        <v>0</v>
      </c>
      <c r="R8" s="7">
        <v>44294</v>
      </c>
      <c r="S8" s="5">
        <v>44311</v>
      </c>
      <c r="T8" s="4" t="s">
        <v>33</v>
      </c>
      <c r="U8" s="4">
        <v>1596</v>
      </c>
      <c r="V8" s="4">
        <v>0</v>
      </c>
      <c r="W8" s="4">
        <v>0</v>
      </c>
    </row>
    <row r="9" s="4" customFormat="1" spans="1:23">
      <c r="A9" s="4">
        <v>14855468573</v>
      </c>
      <c r="B9" s="4" t="s">
        <v>34</v>
      </c>
      <c r="C9" s="4" t="s">
        <v>26</v>
      </c>
      <c r="D9" s="4" t="s">
        <v>42</v>
      </c>
      <c r="E9" s="4" t="s">
        <v>51</v>
      </c>
      <c r="F9" s="5">
        <v>44295</v>
      </c>
      <c r="G9" s="5">
        <v>44296</v>
      </c>
      <c r="H9" s="4">
        <v>2</v>
      </c>
      <c r="I9" s="4">
        <v>1</v>
      </c>
      <c r="J9" s="4">
        <v>2</v>
      </c>
      <c r="K9" s="4" t="s">
        <v>29</v>
      </c>
      <c r="L9" s="4">
        <v>533.6</v>
      </c>
      <c r="M9" s="4">
        <v>533.6</v>
      </c>
      <c r="N9" s="4" t="s">
        <v>52</v>
      </c>
      <c r="O9" s="4" t="s">
        <v>38</v>
      </c>
      <c r="P9" s="4" t="s">
        <v>32</v>
      </c>
      <c r="Q9" s="4">
        <v>0</v>
      </c>
      <c r="R9" s="7">
        <v>44294</v>
      </c>
      <c r="S9" s="5">
        <v>44311</v>
      </c>
      <c r="T9" s="4" t="s">
        <v>33</v>
      </c>
      <c r="U9" s="4">
        <v>533.6</v>
      </c>
      <c r="V9" s="4">
        <v>0</v>
      </c>
      <c r="W9" s="4">
        <v>0</v>
      </c>
    </row>
    <row r="10" s="4" customFormat="1" spans="1:24">
      <c r="A10" s="4">
        <v>14861445446</v>
      </c>
      <c r="B10" s="4" t="s">
        <v>34</v>
      </c>
      <c r="C10" s="4" t="s">
        <v>26</v>
      </c>
      <c r="D10" s="4" t="s">
        <v>35</v>
      </c>
      <c r="E10" s="4" t="s">
        <v>36</v>
      </c>
      <c r="F10" s="5">
        <v>44295</v>
      </c>
      <c r="G10" s="5">
        <v>44296</v>
      </c>
      <c r="H10" s="4">
        <v>1</v>
      </c>
      <c r="I10" s="4">
        <v>1</v>
      </c>
      <c r="J10" s="4">
        <v>1</v>
      </c>
      <c r="K10" s="4" t="s">
        <v>29</v>
      </c>
      <c r="L10" s="4">
        <v>575</v>
      </c>
      <c r="M10" s="4">
        <v>575</v>
      </c>
      <c r="N10" s="4" t="s">
        <v>53</v>
      </c>
      <c r="O10" s="4" t="s">
        <v>38</v>
      </c>
      <c r="P10" s="4" t="s">
        <v>32</v>
      </c>
      <c r="Q10" s="4">
        <v>0</v>
      </c>
      <c r="R10" s="7">
        <v>44295</v>
      </c>
      <c r="S10" s="5">
        <v>44311</v>
      </c>
      <c r="T10" s="4" t="s">
        <v>33</v>
      </c>
      <c r="U10" s="4">
        <v>575</v>
      </c>
      <c r="V10" s="4">
        <v>0</v>
      </c>
      <c r="W10" s="4">
        <v>0</v>
      </c>
      <c r="X10" s="4">
        <v>2057009</v>
      </c>
    </row>
    <row r="11" s="4" customFormat="1" spans="1:24">
      <c r="A11" s="4">
        <v>14861617258</v>
      </c>
      <c r="B11" s="4" t="s">
        <v>34</v>
      </c>
      <c r="C11" s="4" t="s">
        <v>26</v>
      </c>
      <c r="D11" s="4" t="s">
        <v>54</v>
      </c>
      <c r="E11" s="4" t="s">
        <v>55</v>
      </c>
      <c r="F11" s="5">
        <v>44295</v>
      </c>
      <c r="G11" s="5">
        <v>44296</v>
      </c>
      <c r="H11" s="4">
        <v>1</v>
      </c>
      <c r="I11" s="4">
        <v>1</v>
      </c>
      <c r="J11" s="4">
        <v>1</v>
      </c>
      <c r="K11" s="4" t="s">
        <v>29</v>
      </c>
      <c r="L11" s="4">
        <v>417</v>
      </c>
      <c r="M11" s="4">
        <v>417</v>
      </c>
      <c r="N11" s="4" t="s">
        <v>56</v>
      </c>
      <c r="O11" s="4" t="s">
        <v>38</v>
      </c>
      <c r="P11" s="4" t="s">
        <v>32</v>
      </c>
      <c r="Q11" s="4">
        <v>0</v>
      </c>
      <c r="R11" s="7">
        <v>44295</v>
      </c>
      <c r="S11" s="5">
        <v>44311</v>
      </c>
      <c r="T11" s="4" t="s">
        <v>33</v>
      </c>
      <c r="U11" s="4">
        <v>417</v>
      </c>
      <c r="V11" s="4">
        <v>0</v>
      </c>
      <c r="W11" s="4">
        <v>0</v>
      </c>
      <c r="X11" s="4">
        <v>2057047</v>
      </c>
    </row>
    <row r="12" s="4" customFormat="1" spans="1:24">
      <c r="A12" s="4">
        <v>14861911799</v>
      </c>
      <c r="B12" s="4" t="s">
        <v>34</v>
      </c>
      <c r="C12" s="4" t="s">
        <v>26</v>
      </c>
      <c r="D12" s="4" t="s">
        <v>35</v>
      </c>
      <c r="E12" s="4" t="s">
        <v>57</v>
      </c>
      <c r="F12" s="5">
        <v>44295</v>
      </c>
      <c r="G12" s="5">
        <v>44296</v>
      </c>
      <c r="H12" s="4">
        <v>1</v>
      </c>
      <c r="I12" s="4">
        <v>1</v>
      </c>
      <c r="J12" s="4">
        <v>1</v>
      </c>
      <c r="K12" s="4" t="s">
        <v>29</v>
      </c>
      <c r="L12" s="4">
        <v>450</v>
      </c>
      <c r="M12" s="4">
        <v>450</v>
      </c>
      <c r="N12" s="4" t="s">
        <v>58</v>
      </c>
      <c r="O12" s="4" t="s">
        <v>38</v>
      </c>
      <c r="P12" s="4" t="s">
        <v>32</v>
      </c>
      <c r="Q12" s="4">
        <v>0</v>
      </c>
      <c r="R12" s="7">
        <v>44295</v>
      </c>
      <c r="S12" s="5">
        <v>44311</v>
      </c>
      <c r="T12" s="4" t="s">
        <v>33</v>
      </c>
      <c r="U12" s="4">
        <v>450</v>
      </c>
      <c r="V12" s="4">
        <v>0</v>
      </c>
      <c r="W12" s="4">
        <v>0</v>
      </c>
      <c r="X12" s="4">
        <v>2057152</v>
      </c>
    </row>
    <row r="13" s="4" customFormat="1" spans="1:24">
      <c r="A13" s="4">
        <v>14863361563</v>
      </c>
      <c r="B13" s="4" t="s">
        <v>34</v>
      </c>
      <c r="C13" s="4" t="s">
        <v>26</v>
      </c>
      <c r="D13" s="4" t="s">
        <v>35</v>
      </c>
      <c r="E13" s="4" t="s">
        <v>36</v>
      </c>
      <c r="F13" s="5">
        <v>44295</v>
      </c>
      <c r="G13" s="5">
        <v>44296</v>
      </c>
      <c r="H13" s="4">
        <v>1</v>
      </c>
      <c r="I13" s="4">
        <v>1</v>
      </c>
      <c r="J13" s="4">
        <v>1</v>
      </c>
      <c r="K13" s="4" t="s">
        <v>29</v>
      </c>
      <c r="L13" s="4">
        <v>590</v>
      </c>
      <c r="M13" s="4">
        <v>590</v>
      </c>
      <c r="N13" s="4" t="s">
        <v>59</v>
      </c>
      <c r="O13" s="4" t="s">
        <v>38</v>
      </c>
      <c r="P13" s="4" t="s">
        <v>32</v>
      </c>
      <c r="Q13" s="4">
        <v>0</v>
      </c>
      <c r="R13" s="7">
        <v>44295</v>
      </c>
      <c r="S13" s="5">
        <v>44311</v>
      </c>
      <c r="T13" s="4" t="s">
        <v>33</v>
      </c>
      <c r="U13" s="4">
        <v>590</v>
      </c>
      <c r="V13" s="4">
        <v>0</v>
      </c>
      <c r="W13" s="4">
        <v>0</v>
      </c>
      <c r="X13" s="4">
        <v>2057747</v>
      </c>
    </row>
    <row r="14" s="4" customFormat="1" spans="1:24">
      <c r="A14" s="4">
        <v>14864813070</v>
      </c>
      <c r="B14" s="4" t="s">
        <v>34</v>
      </c>
      <c r="C14" s="4" t="s">
        <v>26</v>
      </c>
      <c r="D14" s="4" t="s">
        <v>35</v>
      </c>
      <c r="E14" s="4" t="s">
        <v>36</v>
      </c>
      <c r="F14" s="5">
        <v>44295</v>
      </c>
      <c r="G14" s="5">
        <v>44296</v>
      </c>
      <c r="H14" s="4">
        <v>1</v>
      </c>
      <c r="I14" s="4">
        <v>1</v>
      </c>
      <c r="J14" s="4">
        <v>1</v>
      </c>
      <c r="K14" s="4" t="s">
        <v>29</v>
      </c>
      <c r="L14" s="4">
        <v>610</v>
      </c>
      <c r="M14" s="4">
        <v>610</v>
      </c>
      <c r="N14" s="4" t="s">
        <v>60</v>
      </c>
      <c r="O14" s="4" t="s">
        <v>38</v>
      </c>
      <c r="P14" s="4" t="s">
        <v>32</v>
      </c>
      <c r="Q14" s="4">
        <v>0</v>
      </c>
      <c r="R14" s="7">
        <v>44295</v>
      </c>
      <c r="S14" s="5">
        <v>44311</v>
      </c>
      <c r="T14" s="4" t="s">
        <v>33</v>
      </c>
      <c r="U14" s="4">
        <v>610</v>
      </c>
      <c r="V14" s="4">
        <v>0</v>
      </c>
      <c r="W14" s="4">
        <v>0</v>
      </c>
      <c r="X14" s="4">
        <v>2058215</v>
      </c>
    </row>
    <row r="15" s="4" customFormat="1" spans="1:24">
      <c r="A15" s="4">
        <v>14864818973</v>
      </c>
      <c r="B15" s="4" t="s">
        <v>34</v>
      </c>
      <c r="C15" s="4" t="s">
        <v>26</v>
      </c>
      <c r="D15" s="4" t="s">
        <v>35</v>
      </c>
      <c r="E15" s="4" t="s">
        <v>36</v>
      </c>
      <c r="F15" s="5">
        <v>44295</v>
      </c>
      <c r="G15" s="5">
        <v>44296</v>
      </c>
      <c r="H15" s="4">
        <v>1</v>
      </c>
      <c r="I15" s="4">
        <v>1</v>
      </c>
      <c r="J15" s="4">
        <v>1</v>
      </c>
      <c r="K15" s="4" t="s">
        <v>29</v>
      </c>
      <c r="L15" s="4">
        <v>610</v>
      </c>
      <c r="M15" s="4">
        <v>610</v>
      </c>
      <c r="N15" s="4" t="s">
        <v>60</v>
      </c>
      <c r="O15" s="4" t="s">
        <v>38</v>
      </c>
      <c r="P15" s="4" t="s">
        <v>32</v>
      </c>
      <c r="Q15" s="4">
        <v>0</v>
      </c>
      <c r="R15" s="7">
        <v>44295</v>
      </c>
      <c r="S15" s="5">
        <v>44311</v>
      </c>
      <c r="T15" s="4" t="s">
        <v>33</v>
      </c>
      <c r="U15" s="4">
        <v>610</v>
      </c>
      <c r="V15" s="4">
        <v>0</v>
      </c>
      <c r="W15" s="4">
        <v>0</v>
      </c>
      <c r="X15" s="4">
        <v>2058219</v>
      </c>
    </row>
    <row r="16" s="4" customFormat="1" spans="1:23">
      <c r="A16" s="4">
        <v>14790452076</v>
      </c>
      <c r="B16" s="4" t="s">
        <v>34</v>
      </c>
      <c r="C16" s="4" t="s">
        <v>26</v>
      </c>
      <c r="D16" s="4" t="s">
        <v>42</v>
      </c>
      <c r="E16" s="4" t="s">
        <v>61</v>
      </c>
      <c r="F16" s="5">
        <v>44296</v>
      </c>
      <c r="G16" s="5">
        <v>44297</v>
      </c>
      <c r="H16" s="4">
        <v>1</v>
      </c>
      <c r="I16" s="4">
        <v>1</v>
      </c>
      <c r="J16" s="4">
        <v>1</v>
      </c>
      <c r="K16" s="4" t="s">
        <v>29</v>
      </c>
      <c r="L16" s="4">
        <v>240.55</v>
      </c>
      <c r="M16" s="4">
        <v>240.55</v>
      </c>
      <c r="N16" s="4" t="s">
        <v>62</v>
      </c>
      <c r="O16" s="4" t="s">
        <v>63</v>
      </c>
      <c r="P16" s="4" t="s">
        <v>32</v>
      </c>
      <c r="Q16" s="4">
        <v>0</v>
      </c>
      <c r="R16" s="7">
        <v>44289</v>
      </c>
      <c r="S16" s="5">
        <v>44312</v>
      </c>
      <c r="T16" s="4" t="s">
        <v>33</v>
      </c>
      <c r="U16" s="4">
        <v>240.55</v>
      </c>
      <c r="V16" s="4">
        <v>0</v>
      </c>
      <c r="W16" s="4">
        <v>0</v>
      </c>
    </row>
    <row r="17" s="4" customFormat="1" spans="1:24">
      <c r="A17" s="4">
        <v>14856157298</v>
      </c>
      <c r="B17" s="4" t="s">
        <v>34</v>
      </c>
      <c r="C17" s="4" t="s">
        <v>26</v>
      </c>
      <c r="D17" s="4" t="s">
        <v>54</v>
      </c>
      <c r="E17" s="4" t="s">
        <v>55</v>
      </c>
      <c r="F17" s="5">
        <v>44295</v>
      </c>
      <c r="G17" s="5">
        <v>44297</v>
      </c>
      <c r="H17" s="4">
        <v>1</v>
      </c>
      <c r="I17" s="4">
        <v>2</v>
      </c>
      <c r="J17" s="4">
        <v>2</v>
      </c>
      <c r="K17" s="4" t="s">
        <v>29</v>
      </c>
      <c r="L17" s="4">
        <v>834</v>
      </c>
      <c r="M17" s="4">
        <v>834</v>
      </c>
      <c r="N17" s="4" t="s">
        <v>64</v>
      </c>
      <c r="O17" s="4" t="s">
        <v>63</v>
      </c>
      <c r="P17" s="4" t="s">
        <v>32</v>
      </c>
      <c r="Q17" s="4">
        <v>0</v>
      </c>
      <c r="R17" s="7">
        <v>44294</v>
      </c>
      <c r="S17" s="5">
        <v>44312</v>
      </c>
      <c r="T17" s="4" t="s">
        <v>33</v>
      </c>
      <c r="U17" s="4">
        <v>834</v>
      </c>
      <c r="V17" s="4">
        <v>0</v>
      </c>
      <c r="W17" s="4">
        <v>0</v>
      </c>
      <c r="X17" s="4">
        <v>2056614</v>
      </c>
    </row>
    <row r="18" s="4" customFormat="1" spans="1:23">
      <c r="A18" s="4">
        <v>14870934782</v>
      </c>
      <c r="B18" s="4" t="s">
        <v>34</v>
      </c>
      <c r="C18" s="4" t="s">
        <v>26</v>
      </c>
      <c r="D18" s="4" t="s">
        <v>42</v>
      </c>
      <c r="E18" s="4" t="s">
        <v>43</v>
      </c>
      <c r="F18" s="5">
        <v>44296</v>
      </c>
      <c r="G18" s="5">
        <v>44297</v>
      </c>
      <c r="H18" s="4">
        <v>1</v>
      </c>
      <c r="I18" s="4">
        <v>1</v>
      </c>
      <c r="J18" s="4">
        <v>1</v>
      </c>
      <c r="K18" s="4" t="s">
        <v>29</v>
      </c>
      <c r="L18" s="4">
        <v>399</v>
      </c>
      <c r="M18" s="4">
        <v>399</v>
      </c>
      <c r="N18" s="4" t="s">
        <v>65</v>
      </c>
      <c r="O18" s="4" t="s">
        <v>63</v>
      </c>
      <c r="P18" s="4" t="s">
        <v>32</v>
      </c>
      <c r="Q18" s="4">
        <v>0</v>
      </c>
      <c r="R18" s="7">
        <v>44296</v>
      </c>
      <c r="S18" s="5">
        <v>44312</v>
      </c>
      <c r="T18" s="4" t="s">
        <v>33</v>
      </c>
      <c r="U18" s="4">
        <v>399</v>
      </c>
      <c r="V18" s="4">
        <v>0</v>
      </c>
      <c r="W18" s="4">
        <v>0</v>
      </c>
    </row>
    <row r="19" s="4" customFormat="1" spans="1:23">
      <c r="A19" s="4">
        <v>14871013486</v>
      </c>
      <c r="B19" s="4" t="s">
        <v>34</v>
      </c>
      <c r="C19" s="4" t="s">
        <v>26</v>
      </c>
      <c r="D19" s="4" t="s">
        <v>66</v>
      </c>
      <c r="E19" s="4" t="s">
        <v>67</v>
      </c>
      <c r="F19" s="5">
        <v>44296</v>
      </c>
      <c r="G19" s="5">
        <v>44297</v>
      </c>
      <c r="H19" s="4">
        <v>1</v>
      </c>
      <c r="I19" s="4">
        <v>1</v>
      </c>
      <c r="J19" s="4">
        <v>1</v>
      </c>
      <c r="K19" s="4" t="s">
        <v>29</v>
      </c>
      <c r="L19" s="4">
        <v>350</v>
      </c>
      <c r="M19" s="4">
        <v>350</v>
      </c>
      <c r="N19" s="4" t="s">
        <v>68</v>
      </c>
      <c r="O19" s="4" t="s">
        <v>63</v>
      </c>
      <c r="P19" s="4" t="s">
        <v>32</v>
      </c>
      <c r="Q19" s="4">
        <v>0</v>
      </c>
      <c r="R19" s="7">
        <v>44296</v>
      </c>
      <c r="S19" s="5">
        <v>44312</v>
      </c>
      <c r="T19" s="4" t="s">
        <v>33</v>
      </c>
      <c r="U19" s="4">
        <v>350</v>
      </c>
      <c r="V19" s="4">
        <v>0</v>
      </c>
      <c r="W19" s="4">
        <v>0</v>
      </c>
    </row>
    <row r="20" s="4" customFormat="1" spans="1:24">
      <c r="A20" s="4">
        <v>14871057430</v>
      </c>
      <c r="B20" s="4" t="s">
        <v>34</v>
      </c>
      <c r="C20" s="4" t="s">
        <v>26</v>
      </c>
      <c r="D20" s="4" t="s">
        <v>54</v>
      </c>
      <c r="E20" s="4" t="s">
        <v>55</v>
      </c>
      <c r="F20" s="5">
        <v>44296</v>
      </c>
      <c r="G20" s="5">
        <v>44297</v>
      </c>
      <c r="H20" s="4">
        <v>1</v>
      </c>
      <c r="I20" s="4">
        <v>1</v>
      </c>
      <c r="J20" s="4">
        <v>1</v>
      </c>
      <c r="K20" s="4" t="s">
        <v>29</v>
      </c>
      <c r="L20" s="4">
        <v>417</v>
      </c>
      <c r="M20" s="4">
        <v>417</v>
      </c>
      <c r="N20" s="4" t="s">
        <v>69</v>
      </c>
      <c r="O20" s="4" t="s">
        <v>63</v>
      </c>
      <c r="P20" s="4" t="s">
        <v>32</v>
      </c>
      <c r="Q20" s="4">
        <v>0</v>
      </c>
      <c r="R20" s="7">
        <v>44296</v>
      </c>
      <c r="S20" s="5">
        <v>44312</v>
      </c>
      <c r="T20" s="4" t="s">
        <v>33</v>
      </c>
      <c r="U20" s="4">
        <v>417</v>
      </c>
      <c r="V20" s="4">
        <v>0</v>
      </c>
      <c r="W20" s="4">
        <v>0</v>
      </c>
      <c r="X20" s="4">
        <v>2058924</v>
      </c>
    </row>
    <row r="21" s="4" customFormat="1" spans="1:24">
      <c r="A21" s="4">
        <v>14871298691</v>
      </c>
      <c r="B21" s="4" t="s">
        <v>34</v>
      </c>
      <c r="C21" s="4" t="s">
        <v>26</v>
      </c>
      <c r="D21" s="4" t="s">
        <v>35</v>
      </c>
      <c r="E21" s="4" t="s">
        <v>36</v>
      </c>
      <c r="F21" s="5">
        <v>44296</v>
      </c>
      <c r="G21" s="5">
        <v>44297</v>
      </c>
      <c r="H21" s="4">
        <v>1</v>
      </c>
      <c r="I21" s="4">
        <v>1</v>
      </c>
      <c r="J21" s="4">
        <v>1</v>
      </c>
      <c r="K21" s="4" t="s">
        <v>29</v>
      </c>
      <c r="L21" s="4">
        <v>575</v>
      </c>
      <c r="M21" s="4">
        <v>575</v>
      </c>
      <c r="N21" s="4" t="s">
        <v>53</v>
      </c>
      <c r="O21" s="4" t="s">
        <v>63</v>
      </c>
      <c r="P21" s="4" t="s">
        <v>32</v>
      </c>
      <c r="Q21" s="4">
        <v>0</v>
      </c>
      <c r="R21" s="7">
        <v>44296</v>
      </c>
      <c r="S21" s="5">
        <v>44312</v>
      </c>
      <c r="T21" s="4" t="s">
        <v>33</v>
      </c>
      <c r="U21" s="4">
        <v>575</v>
      </c>
      <c r="V21" s="4">
        <v>0</v>
      </c>
      <c r="W21" s="4">
        <v>0</v>
      </c>
      <c r="X21" s="4">
        <v>2059025</v>
      </c>
    </row>
    <row r="22" s="4" customFormat="1" spans="1:23">
      <c r="A22" s="4">
        <v>14871541621</v>
      </c>
      <c r="B22" s="4" t="s">
        <v>34</v>
      </c>
      <c r="C22" s="4" t="s">
        <v>26</v>
      </c>
      <c r="D22" s="4" t="s">
        <v>66</v>
      </c>
      <c r="E22" s="4" t="s">
        <v>70</v>
      </c>
      <c r="F22" s="5">
        <v>44296</v>
      </c>
      <c r="G22" s="5">
        <v>44297</v>
      </c>
      <c r="H22" s="4">
        <v>1</v>
      </c>
      <c r="I22" s="4">
        <v>1</v>
      </c>
      <c r="J22" s="4">
        <v>1</v>
      </c>
      <c r="K22" s="4" t="s">
        <v>29</v>
      </c>
      <c r="L22" s="4">
        <v>330</v>
      </c>
      <c r="M22" s="4">
        <v>330</v>
      </c>
      <c r="N22" s="4" t="s">
        <v>71</v>
      </c>
      <c r="O22" s="4" t="s">
        <v>63</v>
      </c>
      <c r="P22" s="4" t="s">
        <v>32</v>
      </c>
      <c r="Q22" s="4">
        <v>0</v>
      </c>
      <c r="R22" s="7">
        <v>44296</v>
      </c>
      <c r="S22" s="5">
        <v>44312</v>
      </c>
      <c r="T22" s="4" t="s">
        <v>33</v>
      </c>
      <c r="U22" s="4">
        <v>330</v>
      </c>
      <c r="V22" s="4">
        <v>0</v>
      </c>
      <c r="W22" s="4">
        <v>0</v>
      </c>
    </row>
    <row r="23" s="4" customFormat="1" spans="1:24">
      <c r="A23" s="4">
        <v>14871615527</v>
      </c>
      <c r="B23" s="4" t="s">
        <v>34</v>
      </c>
      <c r="C23" s="4" t="s">
        <v>26</v>
      </c>
      <c r="D23" s="4" t="s">
        <v>35</v>
      </c>
      <c r="E23" s="4" t="s">
        <v>36</v>
      </c>
      <c r="F23" s="5">
        <v>44296</v>
      </c>
      <c r="G23" s="5">
        <v>44297</v>
      </c>
      <c r="H23" s="4">
        <v>1</v>
      </c>
      <c r="I23" s="4">
        <v>1</v>
      </c>
      <c r="J23" s="4">
        <v>1</v>
      </c>
      <c r="K23" s="4" t="s">
        <v>29</v>
      </c>
      <c r="L23" s="4">
        <v>575</v>
      </c>
      <c r="M23" s="4">
        <v>575</v>
      </c>
      <c r="N23" s="4" t="s">
        <v>72</v>
      </c>
      <c r="O23" s="4" t="s">
        <v>63</v>
      </c>
      <c r="P23" s="4" t="s">
        <v>32</v>
      </c>
      <c r="Q23" s="4">
        <v>0</v>
      </c>
      <c r="R23" s="7">
        <v>44296</v>
      </c>
      <c r="S23" s="5">
        <v>44312</v>
      </c>
      <c r="T23" s="4" t="s">
        <v>33</v>
      </c>
      <c r="U23" s="4">
        <v>575</v>
      </c>
      <c r="V23" s="4">
        <v>0</v>
      </c>
      <c r="W23" s="4">
        <v>0</v>
      </c>
      <c r="X23" s="4">
        <v>2059147</v>
      </c>
    </row>
    <row r="24" s="4" customFormat="1" spans="1:24">
      <c r="A24" s="4">
        <v>14871623775</v>
      </c>
      <c r="B24" s="4" t="s">
        <v>34</v>
      </c>
      <c r="C24" s="4" t="s">
        <v>26</v>
      </c>
      <c r="D24" s="4" t="s">
        <v>73</v>
      </c>
      <c r="E24" s="4" t="s">
        <v>74</v>
      </c>
      <c r="F24" s="5">
        <v>44296</v>
      </c>
      <c r="G24" s="5">
        <v>44297</v>
      </c>
      <c r="H24" s="4">
        <v>1</v>
      </c>
      <c r="I24" s="4">
        <v>1</v>
      </c>
      <c r="J24" s="4">
        <v>1</v>
      </c>
      <c r="K24" s="4" t="s">
        <v>29</v>
      </c>
      <c r="L24" s="4">
        <v>2470</v>
      </c>
      <c r="M24" s="4">
        <v>2470</v>
      </c>
      <c r="N24" s="4" t="s">
        <v>75</v>
      </c>
      <c r="O24" s="4" t="s">
        <v>63</v>
      </c>
      <c r="P24" s="4" t="s">
        <v>32</v>
      </c>
      <c r="Q24" s="4">
        <v>0</v>
      </c>
      <c r="R24" s="7">
        <v>44296</v>
      </c>
      <c r="S24" s="5">
        <v>44312</v>
      </c>
      <c r="T24" s="4" t="s">
        <v>33</v>
      </c>
      <c r="U24" s="4">
        <v>2470</v>
      </c>
      <c r="V24" s="4">
        <v>0</v>
      </c>
      <c r="W24" s="4">
        <v>0</v>
      </c>
      <c r="X24" s="4">
        <v>2059157</v>
      </c>
    </row>
    <row r="25" s="4" customFormat="1" spans="1:24">
      <c r="A25" s="4">
        <v>14872062813</v>
      </c>
      <c r="B25" s="4" t="s">
        <v>34</v>
      </c>
      <c r="C25" s="4" t="s">
        <v>26</v>
      </c>
      <c r="D25" s="4" t="s">
        <v>76</v>
      </c>
      <c r="E25" s="4" t="s">
        <v>77</v>
      </c>
      <c r="F25" s="5">
        <v>44296</v>
      </c>
      <c r="G25" s="5">
        <v>44297</v>
      </c>
      <c r="H25" s="4">
        <v>1</v>
      </c>
      <c r="I25" s="4">
        <v>1</v>
      </c>
      <c r="J25" s="4">
        <v>1</v>
      </c>
      <c r="K25" s="4" t="s">
        <v>29</v>
      </c>
      <c r="L25" s="4">
        <v>260</v>
      </c>
      <c r="M25" s="4">
        <v>260</v>
      </c>
      <c r="N25" s="4" t="s">
        <v>78</v>
      </c>
      <c r="O25" s="4" t="s">
        <v>63</v>
      </c>
      <c r="P25" s="4" t="s">
        <v>32</v>
      </c>
      <c r="Q25" s="4">
        <v>0</v>
      </c>
      <c r="R25" s="7">
        <v>44296</v>
      </c>
      <c r="S25" s="5">
        <v>44312</v>
      </c>
      <c r="T25" s="4" t="s">
        <v>33</v>
      </c>
      <c r="U25" s="4">
        <v>260</v>
      </c>
      <c r="V25" s="4">
        <v>0</v>
      </c>
      <c r="W25" s="4">
        <v>0</v>
      </c>
      <c r="X25" s="4">
        <v>2059384</v>
      </c>
    </row>
    <row r="26" s="4" customFormat="1" spans="1:24">
      <c r="A26" s="4">
        <v>14872064865</v>
      </c>
      <c r="B26" s="4" t="s">
        <v>34</v>
      </c>
      <c r="C26" s="4" t="s">
        <v>26</v>
      </c>
      <c r="D26" s="4" t="s">
        <v>79</v>
      </c>
      <c r="E26" s="4" t="s">
        <v>80</v>
      </c>
      <c r="F26" s="5">
        <v>44296</v>
      </c>
      <c r="G26" s="5">
        <v>44297</v>
      </c>
      <c r="H26" s="4">
        <v>2</v>
      </c>
      <c r="I26" s="4">
        <v>1</v>
      </c>
      <c r="J26" s="4">
        <v>2</v>
      </c>
      <c r="K26" s="4" t="s">
        <v>29</v>
      </c>
      <c r="L26" s="4">
        <v>392</v>
      </c>
      <c r="M26" s="4">
        <v>392</v>
      </c>
      <c r="N26" s="4" t="s">
        <v>81</v>
      </c>
      <c r="O26" s="4" t="s">
        <v>63</v>
      </c>
      <c r="P26" s="4" t="s">
        <v>32</v>
      </c>
      <c r="Q26" s="4">
        <v>0</v>
      </c>
      <c r="R26" s="7">
        <v>44296</v>
      </c>
      <c r="S26" s="5">
        <v>44312</v>
      </c>
      <c r="T26" s="4" t="s">
        <v>33</v>
      </c>
      <c r="U26" s="4">
        <v>392</v>
      </c>
      <c r="V26" s="4">
        <v>0</v>
      </c>
      <c r="W26" s="4">
        <v>0</v>
      </c>
      <c r="X26" s="4">
        <v>2059386</v>
      </c>
    </row>
    <row r="27" s="4" customFormat="1" spans="1:23">
      <c r="A27" s="4">
        <v>14872109371</v>
      </c>
      <c r="B27" s="4" t="s">
        <v>34</v>
      </c>
      <c r="C27" s="4" t="s">
        <v>26</v>
      </c>
      <c r="D27" s="4" t="s">
        <v>42</v>
      </c>
      <c r="E27" s="4" t="s">
        <v>51</v>
      </c>
      <c r="F27" s="5">
        <v>44296</v>
      </c>
      <c r="G27" s="5">
        <v>44297</v>
      </c>
      <c r="H27" s="4">
        <v>1</v>
      </c>
      <c r="I27" s="4">
        <v>1</v>
      </c>
      <c r="J27" s="4">
        <v>1</v>
      </c>
      <c r="K27" s="4" t="s">
        <v>29</v>
      </c>
      <c r="L27" s="4">
        <v>266.8</v>
      </c>
      <c r="M27" s="4">
        <v>266.8</v>
      </c>
      <c r="N27" s="4" t="s">
        <v>82</v>
      </c>
      <c r="O27" s="4" t="s">
        <v>63</v>
      </c>
      <c r="P27" s="4" t="s">
        <v>32</v>
      </c>
      <c r="Q27" s="4">
        <v>0</v>
      </c>
      <c r="R27" s="7">
        <v>44296</v>
      </c>
      <c r="S27" s="5">
        <v>44312</v>
      </c>
      <c r="T27" s="4" t="s">
        <v>33</v>
      </c>
      <c r="U27" s="4">
        <v>266.8</v>
      </c>
      <c r="V27" s="4">
        <v>0</v>
      </c>
      <c r="W27" s="4">
        <v>0</v>
      </c>
    </row>
    <row r="28" s="4" customFormat="1" spans="1:24">
      <c r="A28" s="4">
        <v>14872461634</v>
      </c>
      <c r="B28" s="4" t="s">
        <v>34</v>
      </c>
      <c r="C28" s="4" t="s">
        <v>26</v>
      </c>
      <c r="D28" s="4" t="s">
        <v>83</v>
      </c>
      <c r="E28" s="4" t="s">
        <v>84</v>
      </c>
      <c r="F28" s="5">
        <v>44296</v>
      </c>
      <c r="G28" s="5">
        <v>44297</v>
      </c>
      <c r="H28" s="4">
        <v>1</v>
      </c>
      <c r="I28" s="4">
        <v>1</v>
      </c>
      <c r="J28" s="4">
        <v>1</v>
      </c>
      <c r="K28" s="4" t="s">
        <v>29</v>
      </c>
      <c r="L28" s="4">
        <v>248</v>
      </c>
      <c r="M28" s="4">
        <v>248</v>
      </c>
      <c r="N28" s="4" t="s">
        <v>85</v>
      </c>
      <c r="O28" s="4" t="s">
        <v>63</v>
      </c>
      <c r="P28" s="4" t="s">
        <v>32</v>
      </c>
      <c r="Q28" s="4">
        <v>0</v>
      </c>
      <c r="R28" s="7">
        <v>44296</v>
      </c>
      <c r="S28" s="5">
        <v>44312</v>
      </c>
      <c r="T28" s="4" t="s">
        <v>33</v>
      </c>
      <c r="U28" s="4">
        <v>248</v>
      </c>
      <c r="V28" s="4">
        <v>0</v>
      </c>
      <c r="W28" s="4">
        <v>0</v>
      </c>
      <c r="X28" s="4">
        <v>2059574</v>
      </c>
    </row>
    <row r="29" s="4" customFormat="1" spans="1:24">
      <c r="A29" s="4">
        <v>14872514959</v>
      </c>
      <c r="B29" s="4" t="s">
        <v>34</v>
      </c>
      <c r="C29" s="4" t="s">
        <v>26</v>
      </c>
      <c r="D29" s="4" t="s">
        <v>76</v>
      </c>
      <c r="E29" s="4" t="s">
        <v>77</v>
      </c>
      <c r="F29" s="5">
        <v>44296</v>
      </c>
      <c r="G29" s="5">
        <v>44297</v>
      </c>
      <c r="H29" s="4">
        <v>1</v>
      </c>
      <c r="I29" s="4">
        <v>1</v>
      </c>
      <c r="J29" s="4">
        <v>1</v>
      </c>
      <c r="K29" s="4" t="s">
        <v>29</v>
      </c>
      <c r="L29" s="4">
        <v>260</v>
      </c>
      <c r="M29" s="4">
        <v>260</v>
      </c>
      <c r="N29" s="4" t="s">
        <v>86</v>
      </c>
      <c r="O29" s="4" t="s">
        <v>63</v>
      </c>
      <c r="P29" s="4" t="s">
        <v>32</v>
      </c>
      <c r="Q29" s="4">
        <v>0</v>
      </c>
      <c r="R29" s="7">
        <v>44296</v>
      </c>
      <c r="S29" s="5">
        <v>44312</v>
      </c>
      <c r="T29" s="4" t="s">
        <v>33</v>
      </c>
      <c r="U29" s="4">
        <v>260</v>
      </c>
      <c r="V29" s="4">
        <v>0</v>
      </c>
      <c r="W29" s="4">
        <v>0</v>
      </c>
      <c r="X29" s="4">
        <v>2059603</v>
      </c>
    </row>
    <row r="30" s="4" customFormat="1" spans="1:24">
      <c r="A30" s="4">
        <v>14872514959</v>
      </c>
      <c r="B30" s="4" t="s">
        <v>34</v>
      </c>
      <c r="C30" s="4" t="s">
        <v>87</v>
      </c>
      <c r="D30" s="4" t="s">
        <v>76</v>
      </c>
      <c r="E30" s="4" t="s">
        <v>77</v>
      </c>
      <c r="F30" s="5">
        <v>44296</v>
      </c>
      <c r="G30" s="5">
        <v>44297</v>
      </c>
      <c r="H30" s="4">
        <v>1</v>
      </c>
      <c r="I30" s="4">
        <v>1</v>
      </c>
      <c r="J30" s="4">
        <v>1</v>
      </c>
      <c r="K30" s="4" t="s">
        <v>29</v>
      </c>
      <c r="L30" s="4">
        <v>-260</v>
      </c>
      <c r="M30" s="4">
        <v>-260</v>
      </c>
      <c r="N30" s="4" t="s">
        <v>86</v>
      </c>
      <c r="O30" s="4" t="s">
        <v>63</v>
      </c>
      <c r="P30" s="4" t="s">
        <v>32</v>
      </c>
      <c r="Q30" s="4">
        <v>0</v>
      </c>
      <c r="R30" s="7">
        <v>44296</v>
      </c>
      <c r="S30" s="5">
        <v>44312</v>
      </c>
      <c r="T30" s="4" t="s">
        <v>33</v>
      </c>
      <c r="U30" s="4">
        <v>-260</v>
      </c>
      <c r="V30" s="4">
        <v>0</v>
      </c>
      <c r="W30" s="4">
        <v>0</v>
      </c>
      <c r="X30" s="4">
        <v>2059603</v>
      </c>
    </row>
    <row r="31" s="4" customFormat="1" spans="1:24">
      <c r="A31" s="4">
        <v>14872686725</v>
      </c>
      <c r="B31" s="4" t="s">
        <v>34</v>
      </c>
      <c r="C31" s="4" t="s">
        <v>26</v>
      </c>
      <c r="D31" s="4" t="s">
        <v>73</v>
      </c>
      <c r="E31" s="4" t="s">
        <v>88</v>
      </c>
      <c r="F31" s="5">
        <v>44296</v>
      </c>
      <c r="G31" s="5">
        <v>44297</v>
      </c>
      <c r="H31" s="4">
        <v>1</v>
      </c>
      <c r="I31" s="4">
        <v>1</v>
      </c>
      <c r="J31" s="4">
        <v>1</v>
      </c>
      <c r="K31" s="4" t="s">
        <v>29</v>
      </c>
      <c r="L31" s="4">
        <v>2130</v>
      </c>
      <c r="M31" s="4">
        <v>2130</v>
      </c>
      <c r="N31" s="4" t="s">
        <v>89</v>
      </c>
      <c r="O31" s="4" t="s">
        <v>63</v>
      </c>
      <c r="P31" s="4" t="s">
        <v>32</v>
      </c>
      <c r="Q31" s="4">
        <v>0</v>
      </c>
      <c r="R31" s="7">
        <v>44296</v>
      </c>
      <c r="S31" s="5">
        <v>44312</v>
      </c>
      <c r="T31" s="4" t="s">
        <v>33</v>
      </c>
      <c r="U31" s="4">
        <v>2130</v>
      </c>
      <c r="V31" s="4">
        <v>0</v>
      </c>
      <c r="W31" s="4">
        <v>0</v>
      </c>
      <c r="X31" s="4">
        <v>2059691</v>
      </c>
    </row>
    <row r="32" s="4" customFormat="1" spans="1:24">
      <c r="A32" s="4">
        <v>14856157298</v>
      </c>
      <c r="B32" s="4" t="s">
        <v>34</v>
      </c>
      <c r="C32" s="4" t="s">
        <v>90</v>
      </c>
      <c r="D32" s="4" t="s">
        <v>54</v>
      </c>
      <c r="E32" s="4" t="s">
        <v>55</v>
      </c>
      <c r="F32" s="5">
        <v>44295</v>
      </c>
      <c r="G32" s="5">
        <v>44297</v>
      </c>
      <c r="H32" s="4">
        <v>1</v>
      </c>
      <c r="I32" s="4">
        <v>2</v>
      </c>
      <c r="J32" s="4">
        <v>2</v>
      </c>
      <c r="K32" s="4" t="s">
        <v>29</v>
      </c>
      <c r="L32" s="4">
        <v>-417</v>
      </c>
      <c r="M32" s="4">
        <v>-417</v>
      </c>
      <c r="N32" s="4" t="s">
        <v>64</v>
      </c>
      <c r="O32" s="4" t="s">
        <v>63</v>
      </c>
      <c r="P32" s="4" t="s">
        <v>32</v>
      </c>
      <c r="Q32" s="4">
        <v>0</v>
      </c>
      <c r="R32" s="7">
        <v>44294</v>
      </c>
      <c r="S32" s="5">
        <v>44312</v>
      </c>
      <c r="T32" s="4" t="s">
        <v>33</v>
      </c>
      <c r="U32" s="4">
        <v>-417</v>
      </c>
      <c r="V32" s="4">
        <v>0</v>
      </c>
      <c r="W32" s="4">
        <v>0</v>
      </c>
      <c r="X32" s="4">
        <v>2056614</v>
      </c>
    </row>
    <row r="33" s="4" customFormat="1" spans="1:23">
      <c r="A33" s="4">
        <v>14877950941</v>
      </c>
      <c r="B33" s="4" t="s">
        <v>34</v>
      </c>
      <c r="C33" s="4" t="s">
        <v>26</v>
      </c>
      <c r="D33" s="4" t="s">
        <v>45</v>
      </c>
      <c r="E33" s="4" t="s">
        <v>46</v>
      </c>
      <c r="F33" s="5">
        <v>44296</v>
      </c>
      <c r="G33" s="5">
        <v>44297</v>
      </c>
      <c r="H33" s="4">
        <v>1</v>
      </c>
      <c r="I33" s="4">
        <v>1</v>
      </c>
      <c r="J33" s="4">
        <v>1</v>
      </c>
      <c r="K33" s="4" t="s">
        <v>29</v>
      </c>
      <c r="L33" s="4">
        <v>338</v>
      </c>
      <c r="M33" s="4">
        <v>338</v>
      </c>
      <c r="N33" s="4" t="s">
        <v>91</v>
      </c>
      <c r="O33" s="4" t="s">
        <v>63</v>
      </c>
      <c r="P33" s="4" t="s">
        <v>32</v>
      </c>
      <c r="Q33" s="4">
        <v>0</v>
      </c>
      <c r="R33" s="7">
        <v>44296</v>
      </c>
      <c r="S33" s="5">
        <v>44312</v>
      </c>
      <c r="T33" s="4" t="s">
        <v>33</v>
      </c>
      <c r="U33" s="4">
        <v>338</v>
      </c>
      <c r="V33" s="4">
        <v>0</v>
      </c>
      <c r="W3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A38" sqref="A38:A40"/>
    </sheetView>
  </sheetViews>
  <sheetFormatPr defaultColWidth="9" defaultRowHeight="13.5"/>
  <cols>
    <col min="1" max="1" width="15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 t="s">
        <v>24</v>
      </c>
      <c r="B2" s="5">
        <v>44306</v>
      </c>
      <c r="C2" s="5">
        <v>44310</v>
      </c>
      <c r="D2" s="4">
        <v>16440</v>
      </c>
      <c r="E2" s="4">
        <v>16440</v>
      </c>
      <c r="F2" s="4">
        <v>2068984</v>
      </c>
      <c r="G2" s="4">
        <f>D2-E2</f>
        <v>0</v>
      </c>
      <c r="H2" s="4" t="str">
        <f>$H$1&amp;F2</f>
        <v>，2068984</v>
      </c>
      <c r="I2" s="4" t="e">
        <f>VLOOKUP(A2,HOP!A:T,20,0)</f>
        <v>#N/A</v>
      </c>
    </row>
    <row r="3" s="4" customFormat="1" spans="1:9">
      <c r="A3" s="4">
        <v>14725442353</v>
      </c>
      <c r="B3" s="5">
        <v>44295</v>
      </c>
      <c r="C3" s="5">
        <v>44296</v>
      </c>
      <c r="D3" s="4">
        <v>575</v>
      </c>
      <c r="E3" s="4" t="str">
        <f>VLOOKUP(A3,HOP!A:L,12,0)</f>
        <v>575.00</v>
      </c>
      <c r="F3" s="4" t="str">
        <f>VLOOKUP(A3,HOP!A:C,3,0)</f>
        <v>2038504</v>
      </c>
      <c r="G3" s="4">
        <f t="shared" ref="G3:G33" si="0">D3-E3</f>
        <v>0</v>
      </c>
      <c r="H3" s="4" t="str">
        <f t="shared" ref="H3:H33" si="1">$H$1&amp;F3</f>
        <v>，2038504</v>
      </c>
      <c r="I3" s="4" t="str">
        <f>VLOOKUP(A3,HOP!A:T,20,0)</f>
        <v>直采</v>
      </c>
    </row>
    <row r="4" s="4" customFormat="1" spans="1:9">
      <c r="A4" s="4">
        <v>14823712428</v>
      </c>
      <c r="B4" s="5">
        <v>44292</v>
      </c>
      <c r="C4" s="5">
        <v>44296</v>
      </c>
      <c r="D4" s="4">
        <v>800</v>
      </c>
      <c r="E4" s="4" t="str">
        <f>VLOOKUP(A4,HOP!A:L,12,0)</f>
        <v>800.00</v>
      </c>
      <c r="F4" s="4" t="str">
        <f>VLOOKUP(A4,HOP!A:C,3,0)</f>
        <v>2051679</v>
      </c>
      <c r="G4" s="4">
        <f t="shared" si="0"/>
        <v>0</v>
      </c>
      <c r="H4" s="4" t="str">
        <f t="shared" si="1"/>
        <v>，2051679</v>
      </c>
      <c r="I4" s="4" t="str">
        <f>VLOOKUP(A4,HOP!A:T,20,0)</f>
        <v>直采</v>
      </c>
    </row>
    <row r="5" s="4" customFormat="1" spans="1:9">
      <c r="A5" s="4">
        <v>14829208366</v>
      </c>
      <c r="B5" s="5">
        <v>44295</v>
      </c>
      <c r="C5" s="5">
        <v>44296</v>
      </c>
      <c r="D5" s="4">
        <v>399</v>
      </c>
      <c r="E5" s="4" t="str">
        <f>VLOOKUP(A5,HOP!A:L,12,0)</f>
        <v>399.00</v>
      </c>
      <c r="F5" s="4" t="str">
        <f>VLOOKUP(A5,HOP!A:C,3,0)</f>
        <v>2052187</v>
      </c>
      <c r="G5" s="4">
        <f t="shared" si="0"/>
        <v>0</v>
      </c>
      <c r="H5" s="4" t="str">
        <f t="shared" si="1"/>
        <v>，2052187</v>
      </c>
      <c r="I5" s="4" t="str">
        <f>VLOOKUP(A5,HOP!A:T,20,0)</f>
        <v>直采</v>
      </c>
    </row>
    <row r="6" s="4" customFormat="1" hidden="1" spans="1:10">
      <c r="A6" s="4">
        <v>14838827478</v>
      </c>
      <c r="B6" s="5">
        <v>44295</v>
      </c>
      <c r="C6" s="5">
        <v>44296</v>
      </c>
      <c r="D6" s="4">
        <v>694</v>
      </c>
      <c r="E6" s="4">
        <v>694</v>
      </c>
      <c r="F6" s="8" t="s">
        <v>93</v>
      </c>
      <c r="G6" s="4">
        <f t="shared" si="0"/>
        <v>0</v>
      </c>
      <c r="H6" s="4" t="str">
        <f t="shared" si="1"/>
        <v>，202104071217210021</v>
      </c>
      <c r="I6" s="4" t="e">
        <f>VLOOKUP(A6,HOP!A:T,20,0)</f>
        <v>#N/A</v>
      </c>
      <c r="J6" s="4">
        <v>4.7</v>
      </c>
    </row>
    <row r="7" s="4" customFormat="1" hidden="1" spans="1:10">
      <c r="A7" s="4">
        <v>14840072011</v>
      </c>
      <c r="B7" s="5">
        <v>44295</v>
      </c>
      <c r="C7" s="5">
        <v>44296</v>
      </c>
      <c r="D7" s="4">
        <v>347</v>
      </c>
      <c r="E7" s="4">
        <v>347</v>
      </c>
      <c r="F7" s="8" t="s">
        <v>94</v>
      </c>
      <c r="G7" s="4">
        <f t="shared" si="0"/>
        <v>0</v>
      </c>
      <c r="H7" s="4" t="str">
        <f t="shared" si="1"/>
        <v>，202104071615330020</v>
      </c>
      <c r="I7" s="4" t="e">
        <f>VLOOKUP(A7,HOP!A:T,20,0)</f>
        <v>#N/A</v>
      </c>
      <c r="J7" s="4">
        <v>4.7</v>
      </c>
    </row>
    <row r="8" s="4" customFormat="1" spans="1:9">
      <c r="A8" s="4">
        <v>14847250554</v>
      </c>
      <c r="B8" s="5">
        <v>44295</v>
      </c>
      <c r="C8" s="5">
        <v>44296</v>
      </c>
      <c r="D8" s="4">
        <v>1596</v>
      </c>
      <c r="E8" s="4" t="str">
        <f>VLOOKUP(A8,HOP!A:L,12,0)</f>
        <v>1596.00</v>
      </c>
      <c r="F8" s="4" t="str">
        <f>VLOOKUP(A8,HOP!A:C,3,0)</f>
        <v>2054881</v>
      </c>
      <c r="G8" s="4">
        <f t="shared" si="0"/>
        <v>0</v>
      </c>
      <c r="H8" s="4" t="str">
        <f t="shared" si="1"/>
        <v>，2054881</v>
      </c>
      <c r="I8" s="4" t="str">
        <f>VLOOKUP(A8,HOP!A:T,20,0)</f>
        <v>直采</v>
      </c>
    </row>
    <row r="9" s="4" customFormat="1" spans="1:9">
      <c r="A9" s="4">
        <v>14855468573</v>
      </c>
      <c r="B9" s="5">
        <v>44295</v>
      </c>
      <c r="C9" s="5">
        <v>44296</v>
      </c>
      <c r="D9" s="4">
        <v>533.6</v>
      </c>
      <c r="E9" s="4" t="str">
        <f>VLOOKUP(A9,HOP!A:L,12,0)</f>
        <v>533.60</v>
      </c>
      <c r="F9" s="4" t="str">
        <f>VLOOKUP(A9,HOP!A:C,3,0)</f>
        <v>2056296</v>
      </c>
      <c r="G9" s="4">
        <f t="shared" si="0"/>
        <v>0</v>
      </c>
      <c r="H9" s="4" t="str">
        <f t="shared" si="1"/>
        <v>，2056296</v>
      </c>
      <c r="I9" s="4" t="str">
        <f>VLOOKUP(A9,HOP!A:T,20,0)</f>
        <v>直采</v>
      </c>
    </row>
    <row r="10" s="4" customFormat="1" spans="1:9">
      <c r="A10" s="4">
        <v>14861445446</v>
      </c>
      <c r="B10" s="5">
        <v>44295</v>
      </c>
      <c r="C10" s="5">
        <v>44296</v>
      </c>
      <c r="D10" s="4">
        <v>575</v>
      </c>
      <c r="E10" s="4" t="str">
        <f>VLOOKUP(A10,HOP!A:L,12,0)</f>
        <v>575.00</v>
      </c>
      <c r="F10" s="4" t="str">
        <f>VLOOKUP(A10,HOP!A:C,3,0)</f>
        <v>2057009</v>
      </c>
      <c r="G10" s="4">
        <f t="shared" si="0"/>
        <v>0</v>
      </c>
      <c r="H10" s="4" t="str">
        <f t="shared" si="1"/>
        <v>，2057009</v>
      </c>
      <c r="I10" s="4" t="str">
        <f>VLOOKUP(A10,HOP!A:T,20,0)</f>
        <v>直采</v>
      </c>
    </row>
    <row r="11" s="4" customFormat="1" spans="1:9">
      <c r="A11" s="4">
        <v>14861617258</v>
      </c>
      <c r="B11" s="5">
        <v>44295</v>
      </c>
      <c r="C11" s="5">
        <v>44296</v>
      </c>
      <c r="D11" s="4">
        <v>417</v>
      </c>
      <c r="E11" s="4" t="str">
        <f>VLOOKUP(A11,HOP!A:L,12,0)</f>
        <v>417.00</v>
      </c>
      <c r="F11" s="4" t="str">
        <f>VLOOKUP(A11,HOP!A:C,3,0)</f>
        <v>2057047</v>
      </c>
      <c r="G11" s="4">
        <f t="shared" si="0"/>
        <v>0</v>
      </c>
      <c r="H11" s="4" t="str">
        <f t="shared" si="1"/>
        <v>，2057047</v>
      </c>
      <c r="I11" s="4" t="str">
        <f>VLOOKUP(A11,HOP!A:T,20,0)</f>
        <v>直采</v>
      </c>
    </row>
    <row r="12" s="4" customFormat="1" spans="1:9">
      <c r="A12" s="4">
        <v>14861911799</v>
      </c>
      <c r="B12" s="5">
        <v>44295</v>
      </c>
      <c r="C12" s="5">
        <v>44296</v>
      </c>
      <c r="D12" s="4">
        <v>450</v>
      </c>
      <c r="E12" s="4" t="str">
        <f>VLOOKUP(A12,HOP!A:L,12,0)</f>
        <v>450.00</v>
      </c>
      <c r="F12" s="4" t="str">
        <f>VLOOKUP(A12,HOP!A:C,3,0)</f>
        <v>2057152</v>
      </c>
      <c r="G12" s="4">
        <f t="shared" si="0"/>
        <v>0</v>
      </c>
      <c r="H12" s="4" t="str">
        <f t="shared" si="1"/>
        <v>，2057152</v>
      </c>
      <c r="I12" s="4" t="str">
        <f>VLOOKUP(A12,HOP!A:T,20,0)</f>
        <v>直采</v>
      </c>
    </row>
    <row r="13" s="4" customFormat="1" spans="1:9">
      <c r="A13" s="4">
        <v>14863361563</v>
      </c>
      <c r="B13" s="5">
        <v>44295</v>
      </c>
      <c r="C13" s="5">
        <v>44296</v>
      </c>
      <c r="D13" s="4">
        <v>590</v>
      </c>
      <c r="E13" s="4" t="str">
        <f>VLOOKUP(A13,HOP!A:L,12,0)</f>
        <v>590.00</v>
      </c>
      <c r="F13" s="4" t="str">
        <f>VLOOKUP(A13,HOP!A:C,3,0)</f>
        <v>2057747</v>
      </c>
      <c r="G13" s="4">
        <f t="shared" si="0"/>
        <v>0</v>
      </c>
      <c r="H13" s="4" t="str">
        <f t="shared" si="1"/>
        <v>，2057747</v>
      </c>
      <c r="I13" s="4" t="str">
        <f>VLOOKUP(A13,HOP!A:T,20,0)</f>
        <v>直采</v>
      </c>
    </row>
    <row r="14" s="4" customFormat="1" spans="1:9">
      <c r="A14" s="4">
        <v>14864813070</v>
      </c>
      <c r="B14" s="5">
        <v>44295</v>
      </c>
      <c r="C14" s="5">
        <v>44296</v>
      </c>
      <c r="D14" s="4">
        <v>610</v>
      </c>
      <c r="E14" s="4" t="str">
        <f>VLOOKUP(A14,HOP!A:L,12,0)</f>
        <v>610.00</v>
      </c>
      <c r="F14" s="4" t="str">
        <f>VLOOKUP(A14,HOP!A:C,3,0)</f>
        <v>2058215</v>
      </c>
      <c r="G14" s="4">
        <f t="shared" si="0"/>
        <v>0</v>
      </c>
      <c r="H14" s="4" t="str">
        <f t="shared" si="1"/>
        <v>，2058215</v>
      </c>
      <c r="I14" s="4" t="str">
        <f>VLOOKUP(A14,HOP!A:T,20,0)</f>
        <v>直采</v>
      </c>
    </row>
    <row r="15" s="4" customFormat="1" spans="1:9">
      <c r="A15" s="4">
        <v>14864818973</v>
      </c>
      <c r="B15" s="5">
        <v>44295</v>
      </c>
      <c r="C15" s="5">
        <v>44296</v>
      </c>
      <c r="D15" s="4">
        <v>610</v>
      </c>
      <c r="E15" s="4" t="str">
        <f>VLOOKUP(A15,HOP!A:L,12,0)</f>
        <v>610.00</v>
      </c>
      <c r="F15" s="4" t="str">
        <f>VLOOKUP(A15,HOP!A:C,3,0)</f>
        <v>2058219</v>
      </c>
      <c r="G15" s="4">
        <f t="shared" si="0"/>
        <v>0</v>
      </c>
      <c r="H15" s="4" t="str">
        <f t="shared" si="1"/>
        <v>，2058219</v>
      </c>
      <c r="I15" s="4" t="str">
        <f>VLOOKUP(A15,HOP!A:T,20,0)</f>
        <v>直采</v>
      </c>
    </row>
    <row r="16" s="4" customFormat="1" spans="1:9">
      <c r="A16" s="4">
        <v>14790452076</v>
      </c>
      <c r="B16" s="5">
        <v>44296</v>
      </c>
      <c r="C16" s="5">
        <v>44297</v>
      </c>
      <c r="D16" s="4">
        <v>240.55</v>
      </c>
      <c r="E16" s="4" t="str">
        <f>VLOOKUP(A16,HOP!A:L,12,0)</f>
        <v>240.55</v>
      </c>
      <c r="F16" s="4" t="str">
        <f>VLOOKUP(A16,HOP!A:C,3,0)</f>
        <v>2046983</v>
      </c>
      <c r="G16" s="4">
        <f t="shared" si="0"/>
        <v>0</v>
      </c>
      <c r="H16" s="4" t="str">
        <f t="shared" si="1"/>
        <v>，2046983</v>
      </c>
      <c r="I16" s="4" t="str">
        <f>VLOOKUP(A16,HOP!A:T,20,0)</f>
        <v>直采</v>
      </c>
    </row>
    <row r="17" s="4" customFormat="1" spans="1:9">
      <c r="A17" s="4">
        <v>14856157298</v>
      </c>
      <c r="B17" s="5">
        <v>44295</v>
      </c>
      <c r="C17" s="5">
        <v>44297</v>
      </c>
      <c r="D17" s="4">
        <v>417</v>
      </c>
      <c r="E17" s="4" t="str">
        <f>VLOOKUP(A17,HOP!A:L,12,0)</f>
        <v>417.00</v>
      </c>
      <c r="F17" s="4" t="str">
        <f>VLOOKUP(A17,HOP!A:C,3,0)</f>
        <v>2056614</v>
      </c>
      <c r="G17" s="4">
        <f t="shared" si="0"/>
        <v>0</v>
      </c>
      <c r="H17" s="4" t="str">
        <f t="shared" si="1"/>
        <v>，2056614</v>
      </c>
      <c r="I17" s="4" t="str">
        <f>VLOOKUP(A17,HOP!A:T,20,0)</f>
        <v>直采</v>
      </c>
    </row>
    <row r="18" s="4" customFormat="1" spans="1:9">
      <c r="A18" s="4">
        <v>14870934782</v>
      </c>
      <c r="B18" s="5">
        <v>44296</v>
      </c>
      <c r="C18" s="5">
        <v>44297</v>
      </c>
      <c r="D18" s="4">
        <v>399</v>
      </c>
      <c r="E18" s="4" t="str">
        <f>VLOOKUP(A18,HOP!A:L,12,0)</f>
        <v>399.00</v>
      </c>
      <c r="F18" s="4" t="str">
        <f>VLOOKUP(A18,HOP!A:C,3,0)</f>
        <v>2058954</v>
      </c>
      <c r="G18" s="4">
        <f t="shared" si="0"/>
        <v>0</v>
      </c>
      <c r="H18" s="4" t="str">
        <f t="shared" si="1"/>
        <v>，2058954</v>
      </c>
      <c r="I18" s="4" t="str">
        <f>VLOOKUP(A18,HOP!A:T,20,0)</f>
        <v>直采</v>
      </c>
    </row>
    <row r="19" s="4" customFormat="1" hidden="1" spans="1:10">
      <c r="A19" s="4">
        <v>14871013486</v>
      </c>
      <c r="B19" s="5">
        <v>44296</v>
      </c>
      <c r="C19" s="5">
        <v>44297</v>
      </c>
      <c r="D19" s="4">
        <v>350</v>
      </c>
      <c r="E19" s="4">
        <v>350</v>
      </c>
      <c r="F19" s="8" t="s">
        <v>95</v>
      </c>
      <c r="G19" s="4">
        <f t="shared" si="0"/>
        <v>0</v>
      </c>
      <c r="H19" s="4" t="str">
        <f t="shared" si="1"/>
        <v>，202104100944360020</v>
      </c>
      <c r="I19" s="4" t="e">
        <f>VLOOKUP(A19,HOP!A:T,20,0)</f>
        <v>#N/A</v>
      </c>
      <c r="J19" s="6">
        <v>4.1</v>
      </c>
    </row>
    <row r="20" s="4" customFormat="1" spans="1:9">
      <c r="A20" s="4">
        <v>14871057430</v>
      </c>
      <c r="B20" s="5">
        <v>44296</v>
      </c>
      <c r="C20" s="5">
        <v>44297</v>
      </c>
      <c r="D20" s="4">
        <v>417</v>
      </c>
      <c r="E20" s="4" t="str">
        <f>VLOOKUP(A20,HOP!A:L,12,0)</f>
        <v>417.00</v>
      </c>
      <c r="F20" s="4" t="str">
        <f>VLOOKUP(A20,HOP!A:C,3,0)</f>
        <v>2058924</v>
      </c>
      <c r="G20" s="4">
        <f t="shared" si="0"/>
        <v>0</v>
      </c>
      <c r="H20" s="4" t="str">
        <f t="shared" si="1"/>
        <v>，2058924</v>
      </c>
      <c r="I20" s="4" t="str">
        <f>VLOOKUP(A20,HOP!A:T,20,0)</f>
        <v>直采</v>
      </c>
    </row>
    <row r="21" s="4" customFormat="1" spans="1:9">
      <c r="A21" s="4">
        <v>14871298691</v>
      </c>
      <c r="B21" s="5">
        <v>44296</v>
      </c>
      <c r="C21" s="5">
        <v>44297</v>
      </c>
      <c r="D21" s="4">
        <v>575</v>
      </c>
      <c r="E21" s="4" t="str">
        <f>VLOOKUP(A21,HOP!A:L,12,0)</f>
        <v>575.00</v>
      </c>
      <c r="F21" s="4" t="str">
        <f>VLOOKUP(A21,HOP!A:C,3,0)</f>
        <v>2059025</v>
      </c>
      <c r="G21" s="4">
        <f t="shared" si="0"/>
        <v>0</v>
      </c>
      <c r="H21" s="4" t="str">
        <f t="shared" si="1"/>
        <v>，2059025</v>
      </c>
      <c r="I21" s="4" t="str">
        <f>VLOOKUP(A21,HOP!A:T,20,0)</f>
        <v>直采</v>
      </c>
    </row>
    <row r="22" s="4" customFormat="1" hidden="1" spans="1:10">
      <c r="A22" s="4">
        <v>14871541621</v>
      </c>
      <c r="B22" s="5">
        <v>44296</v>
      </c>
      <c r="C22" s="5">
        <v>44297</v>
      </c>
      <c r="D22" s="4">
        <v>330</v>
      </c>
      <c r="E22" s="4">
        <v>330</v>
      </c>
      <c r="F22" s="8" t="s">
        <v>96</v>
      </c>
      <c r="G22" s="4">
        <f t="shared" si="0"/>
        <v>0</v>
      </c>
      <c r="H22" s="4" t="str">
        <f t="shared" si="1"/>
        <v>，202104101127400020</v>
      </c>
      <c r="I22" s="4" t="e">
        <f>VLOOKUP(A22,HOP!A:T,20,0)</f>
        <v>#N/A</v>
      </c>
      <c r="J22" s="6">
        <v>4.1</v>
      </c>
    </row>
    <row r="23" s="4" customFormat="1" spans="1:9">
      <c r="A23" s="4">
        <v>14871615527</v>
      </c>
      <c r="B23" s="5">
        <v>44296</v>
      </c>
      <c r="C23" s="5">
        <v>44297</v>
      </c>
      <c r="D23" s="4">
        <v>575</v>
      </c>
      <c r="E23" s="4" t="str">
        <f>VLOOKUP(A23,HOP!A:L,12,0)</f>
        <v>575.00</v>
      </c>
      <c r="F23" s="4" t="str">
        <f>VLOOKUP(A23,HOP!A:C,3,0)</f>
        <v>2059147</v>
      </c>
      <c r="G23" s="4">
        <f t="shared" si="0"/>
        <v>0</v>
      </c>
      <c r="H23" s="4" t="str">
        <f t="shared" si="1"/>
        <v>，2059147</v>
      </c>
      <c r="I23" s="4" t="str">
        <f>VLOOKUP(A23,HOP!A:T,20,0)</f>
        <v>直采</v>
      </c>
    </row>
    <row r="24" s="4" customFormat="1" spans="1:9">
      <c r="A24" s="4">
        <v>14871623775</v>
      </c>
      <c r="B24" s="5">
        <v>44296</v>
      </c>
      <c r="C24" s="5">
        <v>44297</v>
      </c>
      <c r="D24" s="4">
        <v>2470</v>
      </c>
      <c r="E24" s="4" t="str">
        <f>VLOOKUP(A24,HOP!A:L,12,0)</f>
        <v>2470.00</v>
      </c>
      <c r="F24" s="4" t="str">
        <f>VLOOKUP(A24,HOP!A:C,3,0)</f>
        <v>2059157</v>
      </c>
      <c r="G24" s="4">
        <f t="shared" si="0"/>
        <v>0</v>
      </c>
      <c r="H24" s="4" t="str">
        <f t="shared" si="1"/>
        <v>，2059157</v>
      </c>
      <c r="I24" s="4" t="str">
        <f>VLOOKUP(A24,HOP!A:T,20,0)</f>
        <v>直采</v>
      </c>
    </row>
    <row r="25" s="4" customFormat="1" spans="1:9">
      <c r="A25" s="4">
        <v>14872062813</v>
      </c>
      <c r="B25" s="5">
        <v>44296</v>
      </c>
      <c r="C25" s="5">
        <v>44297</v>
      </c>
      <c r="D25" s="4">
        <v>260</v>
      </c>
      <c r="E25" s="4" t="str">
        <f>VLOOKUP(A25,HOP!A:L,12,0)</f>
        <v>260.00</v>
      </c>
      <c r="F25" s="4" t="str">
        <f>VLOOKUP(A25,HOP!A:C,3,0)</f>
        <v>2059384</v>
      </c>
      <c r="G25" s="4">
        <f t="shared" si="0"/>
        <v>0</v>
      </c>
      <c r="H25" s="4" t="str">
        <f t="shared" si="1"/>
        <v>，2059384</v>
      </c>
      <c r="I25" s="4" t="str">
        <f>VLOOKUP(A25,HOP!A:T,20,0)</f>
        <v>直采</v>
      </c>
    </row>
    <row r="26" s="4" customFormat="1" spans="1:9">
      <c r="A26" s="4">
        <v>14872064865</v>
      </c>
      <c r="B26" s="5">
        <v>44296</v>
      </c>
      <c r="C26" s="5">
        <v>44297</v>
      </c>
      <c r="D26" s="4">
        <v>392</v>
      </c>
      <c r="E26" s="4" t="str">
        <f>VLOOKUP(A26,HOP!A:L,12,0)</f>
        <v>392.00</v>
      </c>
      <c r="F26" s="4" t="str">
        <f>VLOOKUP(A26,HOP!A:C,3,0)</f>
        <v>2059386</v>
      </c>
      <c r="G26" s="4">
        <f t="shared" si="0"/>
        <v>0</v>
      </c>
      <c r="H26" s="4" t="str">
        <f t="shared" si="1"/>
        <v>，2059386</v>
      </c>
      <c r="I26" s="4" t="str">
        <f>VLOOKUP(A26,HOP!A:T,20,0)</f>
        <v>直采</v>
      </c>
    </row>
    <row r="27" s="4" customFormat="1" spans="1:9">
      <c r="A27" s="4">
        <v>14872109371</v>
      </c>
      <c r="B27" s="5">
        <v>44296</v>
      </c>
      <c r="C27" s="5">
        <v>44297</v>
      </c>
      <c r="D27" s="4">
        <v>266.8</v>
      </c>
      <c r="E27" s="4" t="str">
        <f>VLOOKUP(A27,HOP!A:L,12,0)</f>
        <v>266.80</v>
      </c>
      <c r="F27" s="4" t="str">
        <f>VLOOKUP(A27,HOP!A:C,3,0)</f>
        <v>2059407</v>
      </c>
      <c r="G27" s="4">
        <f t="shared" si="0"/>
        <v>0</v>
      </c>
      <c r="H27" s="4" t="str">
        <f t="shared" si="1"/>
        <v>，2059407</v>
      </c>
      <c r="I27" s="4" t="str">
        <f>VLOOKUP(A27,HOP!A:T,20,0)</f>
        <v>直采</v>
      </c>
    </row>
    <row r="28" s="4" customFormat="1" spans="1:9">
      <c r="A28" s="4">
        <v>14872461634</v>
      </c>
      <c r="B28" s="5">
        <v>44296</v>
      </c>
      <c r="C28" s="5">
        <v>44297</v>
      </c>
      <c r="D28" s="4">
        <v>248</v>
      </c>
      <c r="E28" s="4" t="str">
        <f>VLOOKUP(A28,HOP!A:L,12,0)</f>
        <v>248.00</v>
      </c>
      <c r="F28" s="4" t="str">
        <f>VLOOKUP(A28,HOP!A:C,3,0)</f>
        <v>2059574</v>
      </c>
      <c r="G28" s="4">
        <f t="shared" si="0"/>
        <v>0</v>
      </c>
      <c r="H28" s="4" t="str">
        <f t="shared" si="1"/>
        <v>，2059574</v>
      </c>
      <c r="I28" s="4" t="str">
        <f>VLOOKUP(A28,HOP!A:T,20,0)</f>
        <v>直采</v>
      </c>
    </row>
    <row r="29" s="4" customFormat="1" hidden="1" spans="1:9">
      <c r="A29" s="4">
        <v>14872514959</v>
      </c>
      <c r="B29" s="5">
        <v>44296</v>
      </c>
      <c r="C29" s="5">
        <v>44297</v>
      </c>
      <c r="D29" s="4">
        <v>0</v>
      </c>
      <c r="E29" s="4" t="e">
        <f>VLOOKUP(A29,HOP!A:L,12,0)</f>
        <v>#N/A</v>
      </c>
      <c r="F29" s="4">
        <v>2059603</v>
      </c>
      <c r="G29" s="4" t="e">
        <f t="shared" si="0"/>
        <v>#N/A</v>
      </c>
      <c r="H29" s="4" t="str">
        <f t="shared" si="1"/>
        <v>，2059603</v>
      </c>
      <c r="I29" s="4" t="e">
        <f>VLOOKUP(A29,HOP!A:T,20,0)</f>
        <v>#N/A</v>
      </c>
    </row>
    <row r="30" s="4" customFormat="1" spans="1:9">
      <c r="A30" s="4">
        <v>14872686725</v>
      </c>
      <c r="B30" s="5">
        <v>44296</v>
      </c>
      <c r="C30" s="5">
        <v>44297</v>
      </c>
      <c r="D30" s="4">
        <v>2130</v>
      </c>
      <c r="E30" s="4" t="str">
        <f>VLOOKUP(A30,HOP!A:L,12,0)</f>
        <v>2130.00</v>
      </c>
      <c r="F30" s="4" t="str">
        <f>VLOOKUP(A30,HOP!A:C,3,0)</f>
        <v>2059691</v>
      </c>
      <c r="G30" s="4">
        <f>D30-E30</f>
        <v>0</v>
      </c>
      <c r="H30" s="4" t="str">
        <f>$H$1&amp;F30</f>
        <v>，2059691</v>
      </c>
      <c r="I30" s="4" t="str">
        <f>VLOOKUP(A30,HOP!A:T,20,0)</f>
        <v>直采</v>
      </c>
    </row>
    <row r="31" s="4" customFormat="1" hidden="1" spans="1:10">
      <c r="A31" s="4">
        <v>14877950941</v>
      </c>
      <c r="B31" s="5">
        <v>44296</v>
      </c>
      <c r="C31" s="5">
        <v>44297</v>
      </c>
      <c r="D31" s="4">
        <v>338</v>
      </c>
      <c r="E31" s="4">
        <v>338</v>
      </c>
      <c r="F31" s="8" t="s">
        <v>97</v>
      </c>
      <c r="G31" s="4">
        <f>D31-E31</f>
        <v>0</v>
      </c>
      <c r="H31" s="4" t="str">
        <f>$H$1&amp;F31</f>
        <v>，202104101926180021</v>
      </c>
      <c r="I31" s="4" t="e">
        <f>VLOOKUP(A31,HOP!A:T,20,0)</f>
        <v>#N/A</v>
      </c>
      <c r="J31" s="6">
        <v>4.1</v>
      </c>
    </row>
    <row r="33" spans="4:4">
      <c r="D33" s="4">
        <f>SUM(D2:D32)</f>
        <v>34044.95</v>
      </c>
    </row>
    <row r="38" spans="1:1">
      <c r="A38" s="4" t="s">
        <v>98</v>
      </c>
    </row>
    <row r="39" spans="1:1">
      <c r="A39" s="4" t="s">
        <v>99</v>
      </c>
    </row>
    <row r="40" spans="1:1">
      <c r="A40" s="4" t="s">
        <v>100</v>
      </c>
    </row>
  </sheetData>
  <autoFilter ref="A1:XFD33">
    <filterColumn colId="3">
      <filters blank="1">
        <filter val="350"/>
        <filter val="450"/>
        <filter val="590"/>
        <filter val="610"/>
        <filter val="392"/>
        <filter val="694"/>
        <filter val="240.55"/>
        <filter val="1596"/>
        <filter val="417"/>
        <filter val="399"/>
        <filter val="260"/>
        <filter val="533.6"/>
        <filter val="266.8"/>
        <filter val="330"/>
        <filter val="2130"/>
        <filter val="2470"/>
        <filter val="575"/>
        <filter val="34044.95"/>
        <filter val="338"/>
        <filter val="800"/>
        <filter val="16440"/>
        <filter val="347"/>
        <filter val="248"/>
      </filters>
    </filterColumn>
    <filterColumn colId="7">
      <filters blank="1">
        <filter val="，2054881"/>
        <filter val="，2046983"/>
        <filter val="，2068984"/>
        <filter val="，2059384"/>
        <filter val="，2038504"/>
        <filter val="，2059386"/>
        <filter val="，2059147"/>
        <filter val="，2059407"/>
        <filter val="，2057047"/>
        <filter val="，2057747"/>
        <filter val="，2052187"/>
        <filter val="，2057009"/>
        <filter val="，2059574"/>
        <filter val="，2051679"/>
        <filter val="，2058924"/>
        <filter val="，2059025"/>
        <filter val="，2059691"/>
        <filter val="，2057152"/>
        <filter val="，2058954"/>
        <filter val="，2056614"/>
        <filter val="，2058215"/>
        <filter val="，2056296"/>
        <filter val="，2059157"/>
        <filter val="，20582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14872686725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14872461634</v>
      </c>
      <c r="B3" s="1" t="s">
        <v>118</v>
      </c>
      <c r="C3" s="1" t="s">
        <v>133</v>
      </c>
      <c r="D3" s="1" t="s">
        <v>134</v>
      </c>
      <c r="E3" s="1" t="s">
        <v>85</v>
      </c>
      <c r="F3" s="1" t="s">
        <v>118</v>
      </c>
      <c r="G3" s="1" t="s">
        <v>122</v>
      </c>
      <c r="H3" s="1" t="s">
        <v>123</v>
      </c>
      <c r="I3" s="1" t="s">
        <v>135</v>
      </c>
      <c r="J3" s="1" t="s">
        <v>125</v>
      </c>
      <c r="K3" s="1" t="s">
        <v>135</v>
      </c>
      <c r="L3" s="1" t="s">
        <v>135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136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14872109371</v>
      </c>
      <c r="B4" s="1" t="s">
        <v>118</v>
      </c>
      <c r="C4" s="1" t="s">
        <v>137</v>
      </c>
      <c r="D4" s="1" t="s">
        <v>138</v>
      </c>
      <c r="E4" s="1" t="s">
        <v>82</v>
      </c>
      <c r="F4" s="1" t="s">
        <v>118</v>
      </c>
      <c r="G4" s="1" t="s">
        <v>122</v>
      </c>
      <c r="H4" s="1" t="s">
        <v>123</v>
      </c>
      <c r="I4" s="1" t="s">
        <v>139</v>
      </c>
      <c r="J4" s="1" t="s">
        <v>125</v>
      </c>
      <c r="K4" s="1" t="s">
        <v>139</v>
      </c>
      <c r="L4" s="1" t="s">
        <v>139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140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14872064865</v>
      </c>
      <c r="B5" s="1" t="s">
        <v>118</v>
      </c>
      <c r="C5" s="1" t="s">
        <v>141</v>
      </c>
      <c r="D5" s="1" t="s">
        <v>142</v>
      </c>
      <c r="E5" s="1" t="s">
        <v>81</v>
      </c>
      <c r="F5" s="1" t="s">
        <v>118</v>
      </c>
      <c r="G5" s="1" t="s">
        <v>122</v>
      </c>
      <c r="H5" s="1" t="s">
        <v>123</v>
      </c>
      <c r="I5" s="1" t="s">
        <v>143</v>
      </c>
      <c r="J5" s="1" t="s">
        <v>125</v>
      </c>
      <c r="K5" s="1" t="s">
        <v>143</v>
      </c>
      <c r="L5" s="1" t="s">
        <v>143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144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14872062813</v>
      </c>
      <c r="B6" s="1" t="s">
        <v>118</v>
      </c>
      <c r="C6" s="1" t="s">
        <v>145</v>
      </c>
      <c r="D6" s="1" t="s">
        <v>146</v>
      </c>
      <c r="E6" s="1" t="s">
        <v>78</v>
      </c>
      <c r="F6" s="1" t="s">
        <v>118</v>
      </c>
      <c r="G6" s="1" t="s">
        <v>122</v>
      </c>
      <c r="H6" s="1" t="s">
        <v>123</v>
      </c>
      <c r="I6" s="1" t="s">
        <v>147</v>
      </c>
      <c r="J6" s="1" t="s">
        <v>125</v>
      </c>
      <c r="K6" s="1" t="s">
        <v>147</v>
      </c>
      <c r="L6" s="1" t="s">
        <v>147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148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14871623775</v>
      </c>
      <c r="B7" s="1" t="s">
        <v>118</v>
      </c>
      <c r="C7" s="1" t="s">
        <v>149</v>
      </c>
      <c r="D7" s="1" t="s">
        <v>120</v>
      </c>
      <c r="E7" s="1" t="s">
        <v>150</v>
      </c>
      <c r="F7" s="1" t="s">
        <v>118</v>
      </c>
      <c r="G7" s="1" t="s">
        <v>122</v>
      </c>
      <c r="H7" s="1" t="s">
        <v>123</v>
      </c>
      <c r="I7" s="1" t="s">
        <v>151</v>
      </c>
      <c r="J7" s="1" t="s">
        <v>125</v>
      </c>
      <c r="K7" s="1" t="s">
        <v>151</v>
      </c>
      <c r="L7" s="1" t="s">
        <v>151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152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14871615527</v>
      </c>
      <c r="B8" s="1" t="s">
        <v>118</v>
      </c>
      <c r="C8" s="1" t="s">
        <v>153</v>
      </c>
      <c r="D8" s="1" t="s">
        <v>154</v>
      </c>
      <c r="E8" s="1" t="s">
        <v>72</v>
      </c>
      <c r="F8" s="1" t="s">
        <v>118</v>
      </c>
      <c r="G8" s="1" t="s">
        <v>122</v>
      </c>
      <c r="H8" s="1" t="s">
        <v>123</v>
      </c>
      <c r="I8" s="1" t="s">
        <v>155</v>
      </c>
      <c r="J8" s="1" t="s">
        <v>125</v>
      </c>
      <c r="K8" s="1" t="s">
        <v>155</v>
      </c>
      <c r="L8" s="1" t="s">
        <v>155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156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14871298691</v>
      </c>
      <c r="B9" s="1" t="s">
        <v>118</v>
      </c>
      <c r="C9" s="1" t="s">
        <v>157</v>
      </c>
      <c r="D9" s="1" t="s">
        <v>154</v>
      </c>
      <c r="E9" s="1" t="s">
        <v>53</v>
      </c>
      <c r="F9" s="1" t="s">
        <v>118</v>
      </c>
      <c r="G9" s="1" t="s">
        <v>122</v>
      </c>
      <c r="H9" s="1" t="s">
        <v>123</v>
      </c>
      <c r="I9" s="1" t="s">
        <v>155</v>
      </c>
      <c r="J9" s="1" t="s">
        <v>125</v>
      </c>
      <c r="K9" s="1" t="s">
        <v>155</v>
      </c>
      <c r="L9" s="1" t="s">
        <v>155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158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14870934782</v>
      </c>
      <c r="B10" s="1" t="s">
        <v>118</v>
      </c>
      <c r="C10" s="1" t="s">
        <v>159</v>
      </c>
      <c r="D10" s="1" t="s">
        <v>138</v>
      </c>
      <c r="E10" s="1" t="s">
        <v>65</v>
      </c>
      <c r="F10" s="1" t="s">
        <v>118</v>
      </c>
      <c r="G10" s="1" t="s">
        <v>122</v>
      </c>
      <c r="H10" s="1" t="s">
        <v>123</v>
      </c>
      <c r="I10" s="1" t="s">
        <v>160</v>
      </c>
      <c r="J10" s="1" t="s">
        <v>125</v>
      </c>
      <c r="K10" s="1" t="s">
        <v>160</v>
      </c>
      <c r="L10" s="1" t="s">
        <v>160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161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14871057430</v>
      </c>
      <c r="B11" s="1" t="s">
        <v>118</v>
      </c>
      <c r="C11" s="1" t="s">
        <v>162</v>
      </c>
      <c r="D11" s="1" t="s">
        <v>163</v>
      </c>
      <c r="E11" s="1" t="s">
        <v>69</v>
      </c>
      <c r="F11" s="1" t="s">
        <v>118</v>
      </c>
      <c r="G11" s="1" t="s">
        <v>122</v>
      </c>
      <c r="H11" s="1" t="s">
        <v>123</v>
      </c>
      <c r="I11" s="1" t="s">
        <v>164</v>
      </c>
      <c r="J11" s="1" t="s">
        <v>125</v>
      </c>
      <c r="K11" s="1" t="s">
        <v>164</v>
      </c>
      <c r="L11" s="1" t="s">
        <v>164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165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14864818973</v>
      </c>
      <c r="B12" s="1" t="s">
        <v>166</v>
      </c>
      <c r="C12" s="1" t="s">
        <v>167</v>
      </c>
      <c r="D12" s="1" t="s">
        <v>154</v>
      </c>
      <c r="E12" s="1" t="s">
        <v>60</v>
      </c>
      <c r="F12" s="1" t="s">
        <v>166</v>
      </c>
      <c r="G12" s="1" t="s">
        <v>118</v>
      </c>
      <c r="H12" s="1" t="s">
        <v>123</v>
      </c>
      <c r="I12" s="1" t="s">
        <v>168</v>
      </c>
      <c r="J12" s="1" t="s">
        <v>125</v>
      </c>
      <c r="K12" s="1" t="s">
        <v>168</v>
      </c>
      <c r="L12" s="1" t="s">
        <v>168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169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14864813070</v>
      </c>
      <c r="B13" s="1" t="s">
        <v>166</v>
      </c>
      <c r="C13" s="1" t="s">
        <v>170</v>
      </c>
      <c r="D13" s="1" t="s">
        <v>154</v>
      </c>
      <c r="E13" s="1" t="s">
        <v>60</v>
      </c>
      <c r="F13" s="1" t="s">
        <v>166</v>
      </c>
      <c r="G13" s="1" t="s">
        <v>118</v>
      </c>
      <c r="H13" s="1" t="s">
        <v>123</v>
      </c>
      <c r="I13" s="1" t="s">
        <v>168</v>
      </c>
      <c r="J13" s="1" t="s">
        <v>125</v>
      </c>
      <c r="K13" s="1" t="s">
        <v>168</v>
      </c>
      <c r="L13" s="1" t="s">
        <v>168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171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14863361563</v>
      </c>
      <c r="B14" s="1" t="s">
        <v>166</v>
      </c>
      <c r="C14" s="1" t="s">
        <v>172</v>
      </c>
      <c r="D14" s="1" t="s">
        <v>154</v>
      </c>
      <c r="E14" s="1" t="s">
        <v>59</v>
      </c>
      <c r="F14" s="1" t="s">
        <v>166</v>
      </c>
      <c r="G14" s="1" t="s">
        <v>118</v>
      </c>
      <c r="H14" s="1" t="s">
        <v>123</v>
      </c>
      <c r="I14" s="1" t="s">
        <v>173</v>
      </c>
      <c r="J14" s="1" t="s">
        <v>125</v>
      </c>
      <c r="K14" s="1" t="s">
        <v>173</v>
      </c>
      <c r="L14" s="1" t="s">
        <v>173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174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14861911799</v>
      </c>
      <c r="B15" s="1" t="s">
        <v>166</v>
      </c>
      <c r="C15" s="1" t="s">
        <v>175</v>
      </c>
      <c r="D15" s="1" t="s">
        <v>154</v>
      </c>
      <c r="E15" s="1" t="s">
        <v>58</v>
      </c>
      <c r="F15" s="1" t="s">
        <v>166</v>
      </c>
      <c r="G15" s="1" t="s">
        <v>118</v>
      </c>
      <c r="H15" s="1" t="s">
        <v>123</v>
      </c>
      <c r="I15" s="1" t="s">
        <v>176</v>
      </c>
      <c r="J15" s="1" t="s">
        <v>125</v>
      </c>
      <c r="K15" s="1" t="s">
        <v>176</v>
      </c>
      <c r="L15" s="1" t="s">
        <v>176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177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14861617258</v>
      </c>
      <c r="B16" s="1" t="s">
        <v>166</v>
      </c>
      <c r="C16" s="1" t="s">
        <v>178</v>
      </c>
      <c r="D16" s="1" t="s">
        <v>163</v>
      </c>
      <c r="E16" s="1" t="s">
        <v>56</v>
      </c>
      <c r="F16" s="1" t="s">
        <v>166</v>
      </c>
      <c r="G16" s="1" t="s">
        <v>118</v>
      </c>
      <c r="H16" s="1" t="s">
        <v>123</v>
      </c>
      <c r="I16" s="1" t="s">
        <v>164</v>
      </c>
      <c r="J16" s="1" t="s">
        <v>125</v>
      </c>
      <c r="K16" s="1" t="s">
        <v>164</v>
      </c>
      <c r="L16" s="1" t="s">
        <v>164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179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14861445446</v>
      </c>
      <c r="B17" s="1" t="s">
        <v>166</v>
      </c>
      <c r="C17" s="1" t="s">
        <v>180</v>
      </c>
      <c r="D17" s="1" t="s">
        <v>154</v>
      </c>
      <c r="E17" s="1" t="s">
        <v>53</v>
      </c>
      <c r="F17" s="1" t="s">
        <v>166</v>
      </c>
      <c r="G17" s="1" t="s">
        <v>118</v>
      </c>
      <c r="H17" s="1" t="s">
        <v>123</v>
      </c>
      <c r="I17" s="1" t="s">
        <v>155</v>
      </c>
      <c r="J17" s="1" t="s">
        <v>125</v>
      </c>
      <c r="K17" s="1" t="s">
        <v>155</v>
      </c>
      <c r="L17" s="1" t="s">
        <v>155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181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14856157298</v>
      </c>
      <c r="B18" s="1" t="s">
        <v>182</v>
      </c>
      <c r="C18" s="1" t="s">
        <v>183</v>
      </c>
      <c r="D18" s="1" t="s">
        <v>163</v>
      </c>
      <c r="E18" s="1" t="s">
        <v>64</v>
      </c>
      <c r="F18" s="1" t="s">
        <v>166</v>
      </c>
      <c r="G18" s="1" t="s">
        <v>118</v>
      </c>
      <c r="H18" s="1" t="s">
        <v>123</v>
      </c>
      <c r="I18" s="1" t="s">
        <v>164</v>
      </c>
      <c r="J18" s="1" t="s">
        <v>125</v>
      </c>
      <c r="K18" s="1" t="s">
        <v>164</v>
      </c>
      <c r="L18" s="1" t="s">
        <v>164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184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14855468573</v>
      </c>
      <c r="B19" s="1" t="s">
        <v>182</v>
      </c>
      <c r="C19" s="1" t="s">
        <v>185</v>
      </c>
      <c r="D19" s="1" t="s">
        <v>138</v>
      </c>
      <c r="E19" s="1" t="s">
        <v>52</v>
      </c>
      <c r="F19" s="1" t="s">
        <v>166</v>
      </c>
      <c r="G19" s="1" t="s">
        <v>118</v>
      </c>
      <c r="H19" s="1" t="s">
        <v>123</v>
      </c>
      <c r="I19" s="1" t="s">
        <v>186</v>
      </c>
      <c r="J19" s="1" t="s">
        <v>125</v>
      </c>
      <c r="K19" s="1" t="s">
        <v>186</v>
      </c>
      <c r="L19" s="1" t="s">
        <v>186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187</v>
      </c>
      <c r="R19" s="1" t="s">
        <v>130</v>
      </c>
      <c r="S19" s="1" t="s">
        <v>131</v>
      </c>
      <c r="T19" s="1" t="s">
        <v>132</v>
      </c>
    </row>
    <row r="20" s="1" customFormat="1" spans="1:20">
      <c r="A20" s="3">
        <v>14847250554</v>
      </c>
      <c r="B20" s="1" t="s">
        <v>182</v>
      </c>
      <c r="C20" s="1" t="s">
        <v>188</v>
      </c>
      <c r="D20" s="1" t="s">
        <v>138</v>
      </c>
      <c r="E20" s="1" t="s">
        <v>50</v>
      </c>
      <c r="F20" s="1" t="s">
        <v>166</v>
      </c>
      <c r="G20" s="1" t="s">
        <v>118</v>
      </c>
      <c r="H20" s="1" t="s">
        <v>123</v>
      </c>
      <c r="I20" s="1" t="s">
        <v>189</v>
      </c>
      <c r="J20" s="1" t="s">
        <v>125</v>
      </c>
      <c r="K20" s="1" t="s">
        <v>189</v>
      </c>
      <c r="L20" s="1" t="s">
        <v>189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190</v>
      </c>
      <c r="R20" s="1" t="s">
        <v>130</v>
      </c>
      <c r="S20" s="1" t="s">
        <v>131</v>
      </c>
      <c r="T20" s="1" t="s">
        <v>132</v>
      </c>
    </row>
    <row r="21" s="1" customFormat="1" spans="1:20">
      <c r="A21" s="3">
        <v>14829208366</v>
      </c>
      <c r="B21" s="1" t="s">
        <v>191</v>
      </c>
      <c r="C21" s="1" t="s">
        <v>192</v>
      </c>
      <c r="D21" s="1" t="s">
        <v>138</v>
      </c>
      <c r="E21" s="1" t="s">
        <v>44</v>
      </c>
      <c r="F21" s="1" t="s">
        <v>166</v>
      </c>
      <c r="G21" s="1" t="s">
        <v>118</v>
      </c>
      <c r="H21" s="1" t="s">
        <v>123</v>
      </c>
      <c r="I21" s="1" t="s">
        <v>160</v>
      </c>
      <c r="J21" s="1" t="s">
        <v>125</v>
      </c>
      <c r="K21" s="1" t="s">
        <v>160</v>
      </c>
      <c r="L21" s="1" t="s">
        <v>160</v>
      </c>
      <c r="M21" s="1" t="s">
        <v>126</v>
      </c>
      <c r="N21" s="1" t="s">
        <v>126</v>
      </c>
      <c r="O21" s="1" t="s">
        <v>127</v>
      </c>
      <c r="P21" s="1" t="s">
        <v>128</v>
      </c>
      <c r="Q21" s="1" t="s">
        <v>193</v>
      </c>
      <c r="R21" s="1" t="s">
        <v>130</v>
      </c>
      <c r="S21" s="1" t="s">
        <v>131</v>
      </c>
      <c r="T21" s="1" t="s">
        <v>132</v>
      </c>
    </row>
    <row r="22" s="1" customFormat="1" spans="1:20">
      <c r="A22" s="3">
        <v>14823712428</v>
      </c>
      <c r="B22" s="1" t="s">
        <v>191</v>
      </c>
      <c r="C22" s="1" t="s">
        <v>194</v>
      </c>
      <c r="D22" s="1" t="s">
        <v>195</v>
      </c>
      <c r="E22" s="1" t="s">
        <v>41</v>
      </c>
      <c r="F22" s="1" t="s">
        <v>191</v>
      </c>
      <c r="G22" s="1" t="s">
        <v>118</v>
      </c>
      <c r="H22" s="1" t="s">
        <v>123</v>
      </c>
      <c r="I22" s="1" t="s">
        <v>196</v>
      </c>
      <c r="J22" s="1" t="s">
        <v>125</v>
      </c>
      <c r="K22" s="1" t="s">
        <v>196</v>
      </c>
      <c r="L22" s="1" t="s">
        <v>196</v>
      </c>
      <c r="M22" s="1" t="s">
        <v>126</v>
      </c>
      <c r="N22" s="1" t="s">
        <v>126</v>
      </c>
      <c r="O22" s="1" t="s">
        <v>127</v>
      </c>
      <c r="P22" s="1" t="s">
        <v>128</v>
      </c>
      <c r="Q22" s="1" t="s">
        <v>197</v>
      </c>
      <c r="R22" s="1" t="s">
        <v>130</v>
      </c>
      <c r="S22" s="1" t="s">
        <v>131</v>
      </c>
      <c r="T22" s="1" t="s">
        <v>132</v>
      </c>
    </row>
    <row r="23" s="1" customFormat="1" spans="1:20">
      <c r="A23" s="3">
        <v>14790452076</v>
      </c>
      <c r="B23" s="1" t="s">
        <v>198</v>
      </c>
      <c r="C23" s="1" t="s">
        <v>199</v>
      </c>
      <c r="D23" s="1" t="s">
        <v>138</v>
      </c>
      <c r="E23" s="1" t="s">
        <v>62</v>
      </c>
      <c r="F23" s="1" t="s">
        <v>118</v>
      </c>
      <c r="G23" s="1" t="s">
        <v>122</v>
      </c>
      <c r="H23" s="1" t="s">
        <v>123</v>
      </c>
      <c r="I23" s="1" t="s">
        <v>200</v>
      </c>
      <c r="J23" s="1" t="s">
        <v>125</v>
      </c>
      <c r="K23" s="1" t="s">
        <v>200</v>
      </c>
      <c r="L23" s="1" t="s">
        <v>200</v>
      </c>
      <c r="M23" s="1" t="s">
        <v>126</v>
      </c>
      <c r="N23" s="1" t="s">
        <v>126</v>
      </c>
      <c r="O23" s="1" t="s">
        <v>127</v>
      </c>
      <c r="P23" s="1" t="s">
        <v>128</v>
      </c>
      <c r="Q23" s="1" t="s">
        <v>201</v>
      </c>
      <c r="R23" s="1" t="s">
        <v>130</v>
      </c>
      <c r="S23" s="1" t="s">
        <v>131</v>
      </c>
      <c r="T23" s="1" t="s">
        <v>132</v>
      </c>
    </row>
    <row r="24" s="1" customFormat="1" spans="1:20">
      <c r="A24" s="3">
        <v>14725442353</v>
      </c>
      <c r="B24" s="1" t="s">
        <v>202</v>
      </c>
      <c r="C24" s="1" t="s">
        <v>203</v>
      </c>
      <c r="D24" s="1" t="s">
        <v>154</v>
      </c>
      <c r="E24" s="1" t="s">
        <v>37</v>
      </c>
      <c r="F24" s="1" t="s">
        <v>166</v>
      </c>
      <c r="G24" s="1" t="s">
        <v>118</v>
      </c>
      <c r="H24" s="1" t="s">
        <v>123</v>
      </c>
      <c r="I24" s="1" t="s">
        <v>155</v>
      </c>
      <c r="J24" s="1" t="s">
        <v>125</v>
      </c>
      <c r="K24" s="1" t="s">
        <v>155</v>
      </c>
      <c r="L24" s="1" t="s">
        <v>155</v>
      </c>
      <c r="M24" s="1" t="s">
        <v>126</v>
      </c>
      <c r="N24" s="1" t="s">
        <v>126</v>
      </c>
      <c r="O24" s="1" t="s">
        <v>127</v>
      </c>
      <c r="P24" s="1" t="s">
        <v>128</v>
      </c>
      <c r="Q24" s="1" t="s">
        <v>204</v>
      </c>
      <c r="R24" s="1" t="s">
        <v>130</v>
      </c>
      <c r="S24" s="1" t="s">
        <v>131</v>
      </c>
      <c r="T24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2021-04-26T01:24:56Z</dcterms:created>
  <dcterms:modified xsi:type="dcterms:W3CDTF">2021-04-26T01:41:08Z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14EC217D416641BE9FEDE197EC5612D7</vt:lpwstr>
  </property>
  <property fmtid="{D5CDD505-2E9C-101B-9397-08002B2CF9AE}" pid="3" name="KSOProductBuildVer">
    <vt:lpwstr>2052-11.1.0.10463</vt:lpwstr>
  </property>
</Properties>
</file>