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对账!$A$1:$I$10</definedName>
  </definedNames>
  <calcPr calcId="144525"/>
</workbook>
</file>

<file path=xl/sharedStrings.xml><?xml version="1.0" encoding="utf-8"?>
<sst xmlns="http://schemas.openxmlformats.org/spreadsheetml/2006/main" count="658" uniqueCount="224">
  <si>
    <t>去哪儿网酒店预付对账单</t>
  </si>
  <si>
    <t>供应商名称：</t>
  </si>
  <si>
    <t>趣悠游</t>
  </si>
  <si>
    <t>结算周期：</t>
  </si>
  <si>
    <t>2021-04-19至2021-04-25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</si>
  <si>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</si>
  <si>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</si>
  <si>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</si>
  <si>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</si>
  <si>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</si>
  <si>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</si>
  <si>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</si>
  <si>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</si>
  <si>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</si>
  <si>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</si>
  <si>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</si>
  <si>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</si>
  <si>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</si>
  <si>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</si>
  <si>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</si>
  <si>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¥7,422.00</t>
  </si>
  <si>
    <t>¥1,260.00</t>
  </si>
  <si>
    <t>¥501.00</t>
  </si>
  <si>
    <t>¥5,661.00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</si>
  <si>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</si>
  <si>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</si>
  <si>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</si>
  <si>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</si>
  <si>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</si>
  <si>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</si>
  <si>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</si>
  <si>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</si>
  <si>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012874****4811</t>
  </si>
  <si>
    <t>户名：</t>
  </si>
  <si>
    <t>CONVERGENT INTERNATIONAL TRAVEL DEVELOPMENT COMPANY 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</si>
  <si>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</si>
  <si>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</si>
  <si>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</si>
  <si>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</si>
  <si>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</si>
  <si>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</si>
  <si>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</si>
  <si>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</si>
  <si>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</si>
  <si>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</si>
  <si>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</si>
  <si>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</si>
  <si>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</si>
  <si>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</si>
  <si>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</si>
  <si>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</si>
  <si>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</si>
  <si>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</si>
  <si>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</si>
  <si>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</si>
  <si>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</si>
  <si>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</si>
  <si>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</si>
  <si>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</si>
  <si>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</si>
  <si>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</si>
  <si>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</si>
  <si>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</si>
  <si>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</si>
  <si>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</si>
  <si>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</si>
  <si>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</si>
  <si>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</si>
  <si>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</si>
  <si>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</si>
  <si>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702606280040</t>
  </si>
  <si>
    <t>2071812</t>
  </si>
  <si>
    <t>酒店预付</t>
  </si>
  <si>
    <t>否</t>
  </si>
  <si>
    <t>普通</t>
  </si>
  <si>
    <t>221856539</t>
  </si>
  <si>
    <t>香港云浦酒店</t>
  </si>
  <si>
    <t>1626188</t>
  </si>
  <si>
    <t>AU/KWENSHAN</t>
  </si>
  <si>
    <t>2021-04-18</t>
  </si>
  <si>
    <t>2021-04-19</t>
  </si>
  <si>
    <t>¥205.00</t>
  </si>
  <si>
    <t>¥17.00</t>
  </si>
  <si>
    <t>¥188.00</t>
  </si>
  <si>
    <t>Standard room</t>
  </si>
  <si>
    <t>WEBSITE</t>
  </si>
  <si>
    <t>702608497098</t>
  </si>
  <si>
    <t>2075307</t>
  </si>
  <si>
    <t>815915302</t>
  </si>
  <si>
    <t>威斯汀底特律凯迪拉克酒店</t>
  </si>
  <si>
    <t>Xu/Chenbo</t>
  </si>
  <si>
    <t>2021-04-20</t>
  </si>
  <si>
    <t>2021-04-21</t>
  </si>
  <si>
    <t>2021-04-22</t>
  </si>
  <si>
    <t>2021-04-21 02:19:55</t>
  </si>
  <si>
    <t>Traditional king bed room</t>
  </si>
  <si>
    <t>702608522527</t>
  </si>
  <si>
    <t>2075459</t>
  </si>
  <si>
    <t>221853425</t>
  </si>
  <si>
    <t>香港帝苑酒店</t>
  </si>
  <si>
    <t>LI/MENGYUAN</t>
  </si>
  <si>
    <t>¥338.00</t>
  </si>
  <si>
    <t>¥26.00</t>
  </si>
  <si>
    <t>¥312.00</t>
  </si>
  <si>
    <t>Deluxe Room</t>
  </si>
  <si>
    <t>702608808109</t>
  </si>
  <si>
    <t>2075226</t>
  </si>
  <si>
    <t>197322293</t>
  </si>
  <si>
    <t>泗水POP!城站酒店</t>
  </si>
  <si>
    <t>HE/GUILONG</t>
  </si>
  <si>
    <t>¥107.00</t>
  </si>
  <si>
    <t>¥12.00</t>
  </si>
  <si>
    <t>¥95.00</t>
  </si>
  <si>
    <t>Pop Room</t>
  </si>
  <si>
    <t>702608550826</t>
  </si>
  <si>
    <t>2075543</t>
  </si>
  <si>
    <t>197323655</t>
  </si>
  <si>
    <t>新加坡怡阁大酒店，良木园酒店集团成员 (Staycation Approved)</t>
  </si>
  <si>
    <t>ZHAO/XIAOLI</t>
  </si>
  <si>
    <t>¥680.00</t>
  </si>
  <si>
    <t>¥63.00</t>
  </si>
  <si>
    <t>¥617.00</t>
  </si>
  <si>
    <t>Superior Room</t>
  </si>
  <si>
    <t>702608376233</t>
  </si>
  <si>
    <t>2074600</t>
  </si>
  <si>
    <t>2021-04-23</t>
  </si>
  <si>
    <t>¥615.00</t>
  </si>
  <si>
    <t>¥51.00</t>
  </si>
  <si>
    <t>¥564.00</t>
  </si>
  <si>
    <t>702600682872</t>
  </si>
  <si>
    <t>2062802</t>
  </si>
  <si>
    <t>221856005</t>
  </si>
  <si>
    <t>香港沙田凯悦酒店</t>
  </si>
  <si>
    <t>HU/XIAOWEI</t>
  </si>
  <si>
    <t>2021-04-12</t>
  </si>
  <si>
    <t>2021-04-25</t>
  </si>
  <si>
    <t>¥3,633.00</t>
  </si>
  <si>
    <t>¥273.00</t>
  </si>
  <si>
    <t>¥3,360.00</t>
  </si>
  <si>
    <t>2 Twin Beds</t>
  </si>
  <si>
    <t>702612764887</t>
  </si>
  <si>
    <t>2081173</t>
  </si>
  <si>
    <t>221838011</t>
  </si>
  <si>
    <t>澳门利澳酒店</t>
  </si>
  <si>
    <t>JIA/HUIHONG|JIA/HUIHONG</t>
  </si>
  <si>
    <t>2021-04-24</t>
  </si>
  <si>
    <t>¥333.00</t>
  </si>
  <si>
    <t>¥34.00</t>
  </si>
  <si>
    <t>¥299.00</t>
  </si>
  <si>
    <t>guest room</t>
  </si>
  <si>
    <t>702612604160</t>
  </si>
  <si>
    <t>2081594</t>
  </si>
  <si>
    <t>197309138</t>
  </si>
  <si>
    <t>清迈斯里潘拉别墅水疗度假酒店</t>
  </si>
  <si>
    <t>LI/FENG</t>
  </si>
  <si>
    <t>¥251.00</t>
  </si>
  <si>
    <t>¥25.00</t>
  </si>
  <si>
    <t>¥226.00</t>
  </si>
  <si>
    <t>deluxe</t>
  </si>
  <si>
    <t>合计</t>
  </si>
  <si>
    <t/>
  </si>
  <si>
    <t>¥6,162.00</t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</si>
  <si>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</si>
  <si>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</si>
  <si>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</si>
  <si>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</si>
  <si>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</si>
  <si>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</si>
  <si>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</si>
  <si>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</si>
  <si>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</si>
  <si>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A210427151936481</t>
  </si>
  <si>
    <r>
      <t>总计：</t>
    </r>
    <r>
      <rPr>
        <sz val="10"/>
        <rFont val="Arial"/>
        <charset val="134"/>
      </rPr>
      <t>5661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</si>
  <si>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</si>
  <si>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</si>
  <si>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</si>
  <si>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</si>
  <si>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</si>
  <si>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</si>
  <si>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</si>
  <si>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</si>
  <si>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</si>
  <si>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</si>
  <si>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</si>
  <si>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</si>
  <si>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</si>
  <si>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</si>
  <si>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</si>
  <si>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</si>
  <si>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清迈斯里潘拉别墅度假酒店</t>
  </si>
  <si>
    <t>LI FENG</t>
  </si>
  <si>
    <t>退房日周结</t>
  </si>
  <si>
    <t>226.00</t>
  </si>
  <si>
    <t>RMB</t>
  </si>
  <si>
    <t>0</t>
  </si>
  <si>
    <t>0.00</t>
  </si>
  <si>
    <t>趣悠游国际直连</t>
  </si>
  <si>
    <t>2021-04-24 17:12:43</t>
  </si>
  <si>
    <t>广州汇登信息科技有限公司</t>
  </si>
  <si>
    <t>直连</t>
  </si>
  <si>
    <t>JIA HUIHONG,JIA HUIHONG</t>
  </si>
  <si>
    <t>299.00</t>
  </si>
  <si>
    <t>2021-04-24 13:22:27</t>
  </si>
  <si>
    <t>怡阁酒店</t>
  </si>
  <si>
    <t>ZHAO XIAOLI</t>
  </si>
  <si>
    <t>617.00</t>
  </si>
  <si>
    <t>2021-04-20 22:58:31</t>
  </si>
  <si>
    <t>LI MENGYUAN</t>
  </si>
  <si>
    <t>312.00</t>
  </si>
  <si>
    <t>2021-04-20 22:07:33</t>
  </si>
  <si>
    <t>威斯汀凯迪拉克酒店</t>
  </si>
  <si>
    <t>Xu Chenbo</t>
  </si>
  <si>
    <t>2021-04-20 20:48:00</t>
  </si>
  <si>
    <t>HE GUILONG</t>
  </si>
  <si>
    <t>95.00</t>
  </si>
  <si>
    <t>2021-04-20 20:01:13</t>
  </si>
  <si>
    <t>AU KWENSHAN</t>
  </si>
  <si>
    <t>564.00</t>
  </si>
  <si>
    <t>2021-04-20 12:21:11</t>
  </si>
  <si>
    <t>188.00</t>
  </si>
  <si>
    <t>2021-04-18 10:29:17</t>
  </si>
  <si>
    <t>HU XIAOWEI</t>
  </si>
  <si>
    <t>3360.00</t>
  </si>
  <si>
    <t>2021-04-12 08:24:53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</si>
</sst>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indexed="9"/>
      <name val="宋体"/>
      <charset val="134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indexed="8"/>
      <name val="宋体"/>
      <charset val="134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21" fillId="10" borderId="10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4" fillId="16" borderId="12" applyNumberFormat="0" applyFont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31" fillId="27" borderId="15" applyNumberFormat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32" fillId="27" borderId="10" applyNumberFormat="0" applyAlignment="0" applyProtection="0">
      <alignment vertical="center"/>
    </xf>
    <xf numFmtId="0" fontId="25" fillId="17" borderId="13" applyNumberFormat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15" fillId="38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19" fillId="4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19" fillId="41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9" fillId="42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8" fillId="43" borderId="0" applyNumberFormat="0" applyBorder="0" applyAlignment="0" applyProtection="0">
      <alignment vertical="center"/>
    </xf>
    <xf numFmtId="0" fontId="27" fillId="44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45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46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</cellStyleXfs>
  <cellXfs count="43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6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/>
    <xf numFmtId="0" fontId="8" fillId="0" borderId="0" xfId="0" applyNumberFormat="1" applyFont="1" applyFill="1" applyBorder="1" applyAlignment="1">
      <alignment horizontal="right" vertical="center"/>
    </xf>
    <xf numFmtId="0" fontId="9" fillId="0" borderId="0" xfId="0" applyNumberFormat="1" applyFont="1" applyFill="1" applyBorder="1" applyAlignment="1">
      <alignment horizontal="left" vertical="center"/>
    </xf>
    <xf numFmtId="14" fontId="9" fillId="0" borderId="0" xfId="0" applyNumberFormat="1" applyFont="1" applyFill="1" applyBorder="1" applyAlignment="1">
      <alignment horizontal="left" vertical="center"/>
    </xf>
    <xf numFmtId="0" fontId="8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center" vertical="center"/>
    </xf>
    <xf numFmtId="0" fontId="10" fillId="4" borderId="2" xfId="0" applyNumberFormat="1" applyFont="1" applyFill="1" applyBorder="1" applyAlignment="1">
      <alignment horizontal="center"/>
    </xf>
    <xf numFmtId="0" fontId="10" fillId="4" borderId="3" xfId="0" applyNumberFormat="1" applyFont="1" applyFill="1" applyBorder="1" applyAlignment="1">
      <alignment horizontal="center"/>
    </xf>
    <xf numFmtId="49" fontId="9" fillId="0" borderId="2" xfId="0" applyNumberFormat="1" applyFont="1" applyFill="1" applyBorder="1" applyAlignment="1">
      <alignment horizontal="center" vertical="center"/>
    </xf>
    <xf numFmtId="0" fontId="9" fillId="0" borderId="4" xfId="0" applyNumberFormat="1" applyFont="1" applyFill="1" applyBorder="1" applyAlignment="1">
      <alignment horizontal="center" vertical="center"/>
    </xf>
    <xf numFmtId="0" fontId="9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9" fillId="0" borderId="7" xfId="0" applyNumberFormat="1" applyFont="1" applyFill="1" applyBorder="1" applyAlignment="1">
      <alignment horizontal="center" vertical="center"/>
    </xf>
    <xf numFmtId="176" fontId="9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4" xfId="11" applyFont="1" applyFill="1" applyBorder="1" applyAlignment="1">
      <alignment horizontal="left" vertical="center"/>
    </xf>
    <xf numFmtId="0" fontId="9" fillId="0" borderId="2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0" fillId="4" borderId="2" xfId="0" applyNumberFormat="1" applyFont="1" applyFill="1" applyBorder="1" applyAlignment="1">
      <alignment horizontal="left" vertical="center"/>
    </xf>
    <xf numFmtId="0" fontId="9" fillId="0" borderId="5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I21" sqref="I21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  <col min="11" max="11" width="16.2857142857143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9</v>
      </c>
      <c r="B5" s="25" t="s">
        <v>19</v>
      </c>
      <c r="C5" s="26" t="s">
        <v>20</v>
      </c>
      <c r="D5" s="27" t="s">
        <v>21</v>
      </c>
      <c r="E5" s="28" t="s">
        <v>22</v>
      </c>
      <c r="F5" s="28" t="s">
        <v>19</v>
      </c>
      <c r="G5" s="29">
        <v>0</v>
      </c>
      <c r="H5" s="30" t="s">
        <v>19</v>
      </c>
      <c r="I5" s="41" t="s">
        <v>23</v>
      </c>
      <c r="J5" s="26" t="s">
        <v>19</v>
      </c>
      <c r="K5" s="26" t="s">
        <v>23</v>
      </c>
    </row>
    <row r="6" ht="27.95" customHeight="1" spans="1:9">
      <c r="A6" s="20" t="s">
        <v>24</v>
      </c>
      <c r="D6" s="31"/>
      <c r="E6" s="32"/>
      <c r="F6" s="32"/>
      <c r="G6" s="33"/>
      <c r="H6" s="32"/>
      <c r="I6" s="37"/>
    </row>
    <row r="7" ht="15" customHeight="1" spans="1:11">
      <c r="A7" s="22" t="s">
        <v>25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4" t="s">
        <v>26</v>
      </c>
      <c r="B8" s="35">
        <v>9</v>
      </c>
      <c r="C8" s="35" t="s">
        <v>19</v>
      </c>
      <c r="D8" s="35" t="s">
        <v>20</v>
      </c>
      <c r="E8" s="36" t="s">
        <v>21</v>
      </c>
      <c r="F8" s="36" t="s">
        <v>22</v>
      </c>
      <c r="G8" s="36">
        <v>0</v>
      </c>
      <c r="H8" s="35" t="s">
        <v>19</v>
      </c>
      <c r="I8" s="42" t="s">
        <v>23</v>
      </c>
      <c r="J8" s="26" t="s">
        <v>19</v>
      </c>
      <c r="K8" s="26" t="s">
        <v>23</v>
      </c>
    </row>
    <row r="9" ht="15" customHeight="1" spans="1:11">
      <c r="A9" s="34" t="s">
        <v>27</v>
      </c>
      <c r="B9" s="35">
        <v>0</v>
      </c>
      <c r="C9" s="35" t="s">
        <v>19</v>
      </c>
      <c r="D9" s="35" t="s">
        <v>19</v>
      </c>
      <c r="E9" s="36" t="s">
        <v>19</v>
      </c>
      <c r="F9" s="36" t="s">
        <v>19</v>
      </c>
      <c r="G9" s="36">
        <v>0</v>
      </c>
      <c r="H9" s="35" t="s">
        <v>19</v>
      </c>
      <c r="I9" s="42" t="s">
        <v>19</v>
      </c>
      <c r="J9" s="26" t="s">
        <v>19</v>
      </c>
      <c r="K9" s="26" t="s">
        <v>19</v>
      </c>
    </row>
    <row r="10" ht="15" customHeight="1" spans="1:11">
      <c r="A10" s="34" t="s">
        <v>28</v>
      </c>
      <c r="B10" s="35">
        <v>0</v>
      </c>
      <c r="C10" s="35" t="s">
        <v>19</v>
      </c>
      <c r="D10" s="35" t="s">
        <v>19</v>
      </c>
      <c r="E10" s="36" t="s">
        <v>19</v>
      </c>
      <c r="F10" s="36" t="s">
        <v>19</v>
      </c>
      <c r="G10" s="36">
        <v>0</v>
      </c>
      <c r="H10" s="35" t="s">
        <v>19</v>
      </c>
      <c r="I10" s="42" t="s">
        <v>19</v>
      </c>
      <c r="J10" s="26" t="s">
        <v>19</v>
      </c>
      <c r="K10" s="26" t="s">
        <v>19</v>
      </c>
    </row>
    <row r="11" ht="27.95" customHeight="1" spans="1:9">
      <c r="A11" s="20" t="s">
        <v>29</v>
      </c>
      <c r="B11" s="37"/>
      <c r="C11" s="37"/>
      <c r="E11" s="37"/>
      <c r="F11" s="33"/>
      <c r="G11" s="33"/>
      <c r="H11" s="33"/>
      <c r="I11" s="37"/>
    </row>
    <row r="12" ht="15" customHeight="1" spans="1:9">
      <c r="A12" s="38" t="s">
        <v>30</v>
      </c>
      <c r="B12" s="39"/>
      <c r="C12" s="18"/>
      <c r="F12" s="40"/>
      <c r="I12" s="40"/>
    </row>
    <row r="13" ht="15" customHeight="1" spans="1:9">
      <c r="A13" s="38" t="s">
        <v>31</v>
      </c>
      <c r="B13" s="39" t="s">
        <v>32</v>
      </c>
      <c r="C13" s="18"/>
      <c r="F13" s="40"/>
      <c r="I13" s="40"/>
    </row>
    <row r="14" ht="15" customHeight="1" spans="1:9">
      <c r="A14" s="38" t="s">
        <v>33</v>
      </c>
      <c r="B14" s="39" t="s">
        <v>34</v>
      </c>
      <c r="C14" s="18"/>
      <c r="F14" s="40"/>
      <c r="G14" s="18"/>
      <c r="H14" s="18"/>
      <c r="I14" s="40"/>
    </row>
    <row r="15" ht="15" customHeight="1" spans="1:9">
      <c r="A15" s="38" t="s">
        <v>35</v>
      </c>
      <c r="B15" s="39" t="s">
        <v>36</v>
      </c>
      <c r="C15" s="18"/>
      <c r="F15" s="40"/>
      <c r="I15" s="40"/>
    </row>
    <row r="16" ht="15" customHeight="1" spans="1:9">
      <c r="A16" s="38" t="s">
        <v>37</v>
      </c>
      <c r="B16" s="39" t="s">
        <v>38</v>
      </c>
      <c r="C16" s="18"/>
      <c r="F16" s="40"/>
      <c r="I16" s="40"/>
    </row>
    <row r="17" ht="15" customHeight="1" spans="1:6">
      <c r="A17" s="38" t="s">
        <v>39</v>
      </c>
      <c r="B17" s="39" t="s">
        <v>40</v>
      </c>
      <c r="C17" s="18"/>
      <c r="F17" s="40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1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25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9" t="s">
        <v>61</v>
      </c>
      <c r="Y1" s="9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7" t="s">
        <v>70</v>
      </c>
      <c r="B2" s="7" t="s">
        <v>71</v>
      </c>
      <c r="C2" s="7" t="s">
        <v>72</v>
      </c>
      <c r="D2" s="7" t="s">
        <v>73</v>
      </c>
      <c r="E2" s="7" t="s">
        <v>74</v>
      </c>
      <c r="F2" s="7" t="s">
        <v>73</v>
      </c>
      <c r="G2" s="7" t="s">
        <v>75</v>
      </c>
      <c r="H2" s="8" t="s">
        <v>76</v>
      </c>
      <c r="I2" s="8" t="s">
        <v>77</v>
      </c>
      <c r="J2" s="8" t="s">
        <v>2</v>
      </c>
      <c r="K2" s="8" t="s">
        <v>78</v>
      </c>
      <c r="L2" s="8">
        <v>1</v>
      </c>
      <c r="M2" s="8">
        <v>1</v>
      </c>
      <c r="N2" s="8" t="s">
        <v>79</v>
      </c>
      <c r="O2" s="8" t="s">
        <v>79</v>
      </c>
      <c r="P2" s="8" t="s">
        <v>80</v>
      </c>
      <c r="Q2" s="8"/>
      <c r="R2" s="11" t="s">
        <v>81</v>
      </c>
      <c r="S2" s="12" t="s">
        <v>19</v>
      </c>
      <c r="T2" s="8"/>
      <c r="U2" s="11" t="s">
        <v>19</v>
      </c>
      <c r="V2" s="11" t="s">
        <v>81</v>
      </c>
      <c r="W2" s="12" t="s">
        <v>82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83</v>
      </c>
      <c r="AD2" t="s">
        <v>6</v>
      </c>
      <c r="AE2" t="s">
        <v>84</v>
      </c>
      <c r="AF2" t="s">
        <v>85</v>
      </c>
      <c r="AG2" t="s">
        <v>73</v>
      </c>
      <c r="AH2" t="s">
        <v>19</v>
      </c>
    </row>
    <row r="3" ht="14.25" customHeight="1" spans="1:34">
      <c r="A3" s="7" t="s">
        <v>86</v>
      </c>
      <c r="B3" s="7" t="s">
        <v>87</v>
      </c>
      <c r="C3" s="7" t="s">
        <v>72</v>
      </c>
      <c r="D3" s="7" t="s">
        <v>73</v>
      </c>
      <c r="E3" s="7" t="s">
        <v>74</v>
      </c>
      <c r="F3" s="7" t="s">
        <v>73</v>
      </c>
      <c r="G3" s="7" t="s">
        <v>88</v>
      </c>
      <c r="H3" s="8" t="s">
        <v>89</v>
      </c>
      <c r="I3" s="8" t="s">
        <v>77</v>
      </c>
      <c r="J3" s="8" t="s">
        <v>2</v>
      </c>
      <c r="K3" s="8" t="s">
        <v>90</v>
      </c>
      <c r="L3" s="8">
        <v>1</v>
      </c>
      <c r="M3" s="8">
        <v>1</v>
      </c>
      <c r="N3" s="8" t="s">
        <v>91</v>
      </c>
      <c r="O3" s="8" t="s">
        <v>92</v>
      </c>
      <c r="P3" s="8" t="s">
        <v>93</v>
      </c>
      <c r="Q3" s="8"/>
      <c r="R3" s="11" t="s">
        <v>21</v>
      </c>
      <c r="S3" s="12" t="s">
        <v>21</v>
      </c>
      <c r="T3" s="8" t="s">
        <v>94</v>
      </c>
      <c r="U3" s="11" t="s">
        <v>19</v>
      </c>
      <c r="V3" s="11" t="s">
        <v>19</v>
      </c>
      <c r="W3" s="12" t="s">
        <v>19</v>
      </c>
      <c r="X3" s="12" t="s">
        <v>19</v>
      </c>
      <c r="Y3" s="11" t="s">
        <v>19</v>
      </c>
      <c r="Z3" s="12" t="s">
        <v>19</v>
      </c>
      <c r="AA3" s="14" t="s">
        <v>19</v>
      </c>
      <c r="AB3" t="s">
        <v>19</v>
      </c>
      <c r="AC3" t="s">
        <v>19</v>
      </c>
      <c r="AD3" t="s">
        <v>6</v>
      </c>
      <c r="AE3" t="s">
        <v>95</v>
      </c>
      <c r="AF3" t="s">
        <v>85</v>
      </c>
      <c r="AG3" t="s">
        <v>73</v>
      </c>
      <c r="AH3" t="s">
        <v>19</v>
      </c>
    </row>
    <row r="4" ht="14.25" customHeight="1" spans="1:34">
      <c r="A4" s="7" t="s">
        <v>96</v>
      </c>
      <c r="B4" s="7" t="s">
        <v>97</v>
      </c>
      <c r="C4" s="7" t="s">
        <v>72</v>
      </c>
      <c r="D4" s="7" t="s">
        <v>73</v>
      </c>
      <c r="E4" s="7" t="s">
        <v>74</v>
      </c>
      <c r="F4" s="7" t="s">
        <v>73</v>
      </c>
      <c r="G4" s="7" t="s">
        <v>98</v>
      </c>
      <c r="H4" s="8" t="s">
        <v>99</v>
      </c>
      <c r="I4" s="8" t="s">
        <v>77</v>
      </c>
      <c r="J4" s="8" t="s">
        <v>2</v>
      </c>
      <c r="K4" s="8" t="s">
        <v>100</v>
      </c>
      <c r="L4" s="8">
        <v>1</v>
      </c>
      <c r="M4" s="8">
        <v>1</v>
      </c>
      <c r="N4" s="8" t="s">
        <v>91</v>
      </c>
      <c r="O4" s="8" t="s">
        <v>91</v>
      </c>
      <c r="P4" s="8" t="s">
        <v>92</v>
      </c>
      <c r="Q4" s="8"/>
      <c r="R4" s="11" t="s">
        <v>101</v>
      </c>
      <c r="S4" s="12" t="s">
        <v>19</v>
      </c>
      <c r="T4" s="8"/>
      <c r="U4" s="11" t="s">
        <v>19</v>
      </c>
      <c r="V4" s="11" t="s">
        <v>101</v>
      </c>
      <c r="W4" s="12" t="s">
        <v>102</v>
      </c>
      <c r="X4" s="12" t="s">
        <v>19</v>
      </c>
      <c r="Y4" s="11" t="s">
        <v>19</v>
      </c>
      <c r="Z4" s="12" t="s">
        <v>19</v>
      </c>
      <c r="AA4" s="14" t="s">
        <v>19</v>
      </c>
      <c r="AB4" t="s">
        <v>19</v>
      </c>
      <c r="AC4" t="s">
        <v>103</v>
      </c>
      <c r="AD4" t="s">
        <v>6</v>
      </c>
      <c r="AE4" t="s">
        <v>104</v>
      </c>
      <c r="AF4" t="s">
        <v>85</v>
      </c>
      <c r="AG4" t="s">
        <v>73</v>
      </c>
      <c r="AH4" t="s">
        <v>19</v>
      </c>
    </row>
    <row r="5" ht="14.25" customHeight="1" spans="1:34">
      <c r="A5" s="7" t="s">
        <v>105</v>
      </c>
      <c r="B5" s="7" t="s">
        <v>106</v>
      </c>
      <c r="C5" s="7" t="s">
        <v>72</v>
      </c>
      <c r="D5" s="7" t="s">
        <v>73</v>
      </c>
      <c r="E5" s="7" t="s">
        <v>74</v>
      </c>
      <c r="F5" s="7" t="s">
        <v>73</v>
      </c>
      <c r="G5" s="7" t="s">
        <v>107</v>
      </c>
      <c r="H5" s="8" t="s">
        <v>108</v>
      </c>
      <c r="I5" s="8" t="s">
        <v>77</v>
      </c>
      <c r="J5" s="8" t="s">
        <v>2</v>
      </c>
      <c r="K5" s="8" t="s">
        <v>109</v>
      </c>
      <c r="L5" s="8">
        <v>1</v>
      </c>
      <c r="M5" s="8">
        <v>1</v>
      </c>
      <c r="N5" s="8" t="s">
        <v>91</v>
      </c>
      <c r="O5" s="8" t="s">
        <v>91</v>
      </c>
      <c r="P5" s="8" t="s">
        <v>92</v>
      </c>
      <c r="Q5" s="8"/>
      <c r="R5" s="11" t="s">
        <v>110</v>
      </c>
      <c r="S5" s="12" t="s">
        <v>19</v>
      </c>
      <c r="T5" s="8"/>
      <c r="U5" s="11" t="s">
        <v>19</v>
      </c>
      <c r="V5" s="11" t="s">
        <v>110</v>
      </c>
      <c r="W5" s="12" t="s">
        <v>111</v>
      </c>
      <c r="X5" s="12" t="s">
        <v>19</v>
      </c>
      <c r="Y5" s="11" t="s">
        <v>19</v>
      </c>
      <c r="Z5" s="12" t="s">
        <v>19</v>
      </c>
      <c r="AA5" s="14" t="s">
        <v>19</v>
      </c>
      <c r="AB5" t="s">
        <v>19</v>
      </c>
      <c r="AC5" t="s">
        <v>112</v>
      </c>
      <c r="AD5" t="s">
        <v>6</v>
      </c>
      <c r="AE5" t="s">
        <v>113</v>
      </c>
      <c r="AF5" t="s">
        <v>85</v>
      </c>
      <c r="AG5" t="s">
        <v>73</v>
      </c>
      <c r="AH5" t="s">
        <v>19</v>
      </c>
    </row>
    <row r="6" ht="14.25" customHeight="1" spans="1:34">
      <c r="A6" s="7" t="s">
        <v>114</v>
      </c>
      <c r="B6" s="7" t="s">
        <v>115</v>
      </c>
      <c r="C6" s="7" t="s">
        <v>72</v>
      </c>
      <c r="D6" s="7" t="s">
        <v>73</v>
      </c>
      <c r="E6" s="7" t="s">
        <v>74</v>
      </c>
      <c r="F6" s="7" t="s">
        <v>73</v>
      </c>
      <c r="G6" s="7" t="s">
        <v>116</v>
      </c>
      <c r="H6" s="8" t="s">
        <v>117</v>
      </c>
      <c r="I6" s="8" t="s">
        <v>77</v>
      </c>
      <c r="J6" s="8" t="s">
        <v>2</v>
      </c>
      <c r="K6" s="8" t="s">
        <v>118</v>
      </c>
      <c r="L6" s="8">
        <v>1</v>
      </c>
      <c r="M6" s="8">
        <v>1</v>
      </c>
      <c r="N6" s="8" t="s">
        <v>91</v>
      </c>
      <c r="O6" s="8" t="s">
        <v>92</v>
      </c>
      <c r="P6" s="8" t="s">
        <v>93</v>
      </c>
      <c r="Q6" s="8"/>
      <c r="R6" s="11" t="s">
        <v>119</v>
      </c>
      <c r="S6" s="12" t="s">
        <v>19</v>
      </c>
      <c r="T6" s="8"/>
      <c r="U6" s="11" t="s">
        <v>19</v>
      </c>
      <c r="V6" s="11" t="s">
        <v>119</v>
      </c>
      <c r="W6" s="12" t="s">
        <v>120</v>
      </c>
      <c r="X6" s="12" t="s">
        <v>19</v>
      </c>
      <c r="Y6" s="11" t="s">
        <v>19</v>
      </c>
      <c r="Z6" s="12" t="s">
        <v>19</v>
      </c>
      <c r="AA6" s="14" t="s">
        <v>19</v>
      </c>
      <c r="AB6" t="s">
        <v>19</v>
      </c>
      <c r="AC6" t="s">
        <v>121</v>
      </c>
      <c r="AD6" t="s">
        <v>6</v>
      </c>
      <c r="AE6" t="s">
        <v>122</v>
      </c>
      <c r="AF6" t="s">
        <v>85</v>
      </c>
      <c r="AG6" t="s">
        <v>73</v>
      </c>
      <c r="AH6" t="s">
        <v>19</v>
      </c>
    </row>
    <row r="7" ht="14.25" customHeight="1" spans="1:34">
      <c r="A7" s="7" t="s">
        <v>123</v>
      </c>
      <c r="B7" s="7" t="s">
        <v>124</v>
      </c>
      <c r="C7" s="7" t="s">
        <v>72</v>
      </c>
      <c r="D7" s="7" t="s">
        <v>73</v>
      </c>
      <c r="E7" s="7" t="s">
        <v>74</v>
      </c>
      <c r="F7" s="7" t="s">
        <v>73</v>
      </c>
      <c r="G7" s="7" t="s">
        <v>75</v>
      </c>
      <c r="H7" s="8" t="s">
        <v>76</v>
      </c>
      <c r="I7" s="8" t="s">
        <v>77</v>
      </c>
      <c r="J7" s="8" t="s">
        <v>2</v>
      </c>
      <c r="K7" s="8" t="s">
        <v>78</v>
      </c>
      <c r="L7" s="8">
        <v>1</v>
      </c>
      <c r="M7" s="8">
        <v>3</v>
      </c>
      <c r="N7" s="8" t="s">
        <v>91</v>
      </c>
      <c r="O7" s="8" t="s">
        <v>91</v>
      </c>
      <c r="P7" s="8" t="s">
        <v>125</v>
      </c>
      <c r="Q7" s="8"/>
      <c r="R7" s="11" t="s">
        <v>126</v>
      </c>
      <c r="S7" s="12" t="s">
        <v>19</v>
      </c>
      <c r="T7" s="8"/>
      <c r="U7" s="11" t="s">
        <v>19</v>
      </c>
      <c r="V7" s="11" t="s">
        <v>126</v>
      </c>
      <c r="W7" s="12" t="s">
        <v>127</v>
      </c>
      <c r="X7" s="12" t="s">
        <v>19</v>
      </c>
      <c r="Y7" s="11" t="s">
        <v>19</v>
      </c>
      <c r="Z7" s="12" t="s">
        <v>19</v>
      </c>
      <c r="AA7" s="14" t="s">
        <v>19</v>
      </c>
      <c r="AB7" t="s">
        <v>19</v>
      </c>
      <c r="AC7" t="s">
        <v>128</v>
      </c>
      <c r="AD7" t="s">
        <v>6</v>
      </c>
      <c r="AE7" t="s">
        <v>84</v>
      </c>
      <c r="AF7" t="s">
        <v>85</v>
      </c>
      <c r="AG7" t="s">
        <v>73</v>
      </c>
      <c r="AH7" t="s">
        <v>19</v>
      </c>
    </row>
    <row r="8" ht="14.25" customHeight="1" spans="1:34">
      <c r="A8" s="7" t="s">
        <v>129</v>
      </c>
      <c r="B8" s="7" t="s">
        <v>130</v>
      </c>
      <c r="C8" s="7" t="s">
        <v>72</v>
      </c>
      <c r="D8" s="7" t="s">
        <v>73</v>
      </c>
      <c r="E8" s="7" t="s">
        <v>74</v>
      </c>
      <c r="F8" s="7" t="s">
        <v>73</v>
      </c>
      <c r="G8" s="7" t="s">
        <v>131</v>
      </c>
      <c r="H8" s="8" t="s">
        <v>132</v>
      </c>
      <c r="I8" s="8" t="s">
        <v>77</v>
      </c>
      <c r="J8" s="8" t="s">
        <v>2</v>
      </c>
      <c r="K8" s="8" t="s">
        <v>133</v>
      </c>
      <c r="L8" s="8">
        <v>1</v>
      </c>
      <c r="M8" s="8">
        <v>7</v>
      </c>
      <c r="N8" s="8" t="s">
        <v>134</v>
      </c>
      <c r="O8" s="8" t="s">
        <v>79</v>
      </c>
      <c r="P8" s="8" t="s">
        <v>135</v>
      </c>
      <c r="Q8" s="8"/>
      <c r="R8" s="11" t="s">
        <v>136</v>
      </c>
      <c r="S8" s="12" t="s">
        <v>19</v>
      </c>
      <c r="T8" s="8"/>
      <c r="U8" s="11" t="s">
        <v>19</v>
      </c>
      <c r="V8" s="11" t="s">
        <v>136</v>
      </c>
      <c r="W8" s="12" t="s">
        <v>137</v>
      </c>
      <c r="X8" s="12" t="s">
        <v>19</v>
      </c>
      <c r="Y8" s="11" t="s">
        <v>19</v>
      </c>
      <c r="Z8" s="12" t="s">
        <v>19</v>
      </c>
      <c r="AA8" s="14" t="s">
        <v>19</v>
      </c>
      <c r="AB8" t="s">
        <v>19</v>
      </c>
      <c r="AC8" t="s">
        <v>138</v>
      </c>
      <c r="AD8" t="s">
        <v>6</v>
      </c>
      <c r="AE8" t="s">
        <v>139</v>
      </c>
      <c r="AF8" t="s">
        <v>85</v>
      </c>
      <c r="AG8" t="s">
        <v>73</v>
      </c>
      <c r="AH8" t="s">
        <v>19</v>
      </c>
    </row>
    <row r="9" ht="14.25" customHeight="1" spans="1:34">
      <c r="A9" s="7" t="s">
        <v>140</v>
      </c>
      <c r="B9" s="7" t="s">
        <v>141</v>
      </c>
      <c r="C9" s="7" t="s">
        <v>72</v>
      </c>
      <c r="D9" s="7" t="s">
        <v>73</v>
      </c>
      <c r="E9" s="7" t="s">
        <v>74</v>
      </c>
      <c r="F9" s="7" t="s">
        <v>73</v>
      </c>
      <c r="G9" s="7" t="s">
        <v>142</v>
      </c>
      <c r="H9" s="8" t="s">
        <v>143</v>
      </c>
      <c r="I9" s="8" t="s">
        <v>77</v>
      </c>
      <c r="J9" s="8" t="s">
        <v>2</v>
      </c>
      <c r="K9" s="8" t="s">
        <v>144</v>
      </c>
      <c r="L9" s="8">
        <v>1</v>
      </c>
      <c r="M9" s="8">
        <v>1</v>
      </c>
      <c r="N9" s="8" t="s">
        <v>145</v>
      </c>
      <c r="O9" s="8" t="s">
        <v>145</v>
      </c>
      <c r="P9" s="8" t="s">
        <v>135</v>
      </c>
      <c r="Q9" s="8"/>
      <c r="R9" s="11" t="s">
        <v>146</v>
      </c>
      <c r="S9" s="12" t="s">
        <v>19</v>
      </c>
      <c r="T9" s="8"/>
      <c r="U9" s="11" t="s">
        <v>19</v>
      </c>
      <c r="V9" s="11" t="s">
        <v>146</v>
      </c>
      <c r="W9" s="12" t="s">
        <v>147</v>
      </c>
      <c r="X9" s="12" t="s">
        <v>19</v>
      </c>
      <c r="Y9" s="11" t="s">
        <v>19</v>
      </c>
      <c r="Z9" s="12" t="s">
        <v>19</v>
      </c>
      <c r="AA9" s="14" t="s">
        <v>19</v>
      </c>
      <c r="AB9" t="s">
        <v>19</v>
      </c>
      <c r="AC9" t="s">
        <v>148</v>
      </c>
      <c r="AD9" t="s">
        <v>6</v>
      </c>
      <c r="AE9" t="s">
        <v>149</v>
      </c>
      <c r="AF9" t="s">
        <v>85</v>
      </c>
      <c r="AG9" t="s">
        <v>73</v>
      </c>
      <c r="AH9" t="s">
        <v>19</v>
      </c>
    </row>
    <row r="10" ht="14.25" customHeight="1" spans="1:34">
      <c r="A10" s="7" t="s">
        <v>150</v>
      </c>
      <c r="B10" s="7" t="s">
        <v>151</v>
      </c>
      <c r="C10" s="7" t="s">
        <v>72</v>
      </c>
      <c r="D10" s="7" t="s">
        <v>73</v>
      </c>
      <c r="E10" s="7" t="s">
        <v>74</v>
      </c>
      <c r="F10" s="7" t="s">
        <v>73</v>
      </c>
      <c r="G10" s="7" t="s">
        <v>152</v>
      </c>
      <c r="H10" s="8" t="s">
        <v>153</v>
      </c>
      <c r="I10" s="8" t="s">
        <v>77</v>
      </c>
      <c r="J10" s="8" t="s">
        <v>2</v>
      </c>
      <c r="K10" s="8" t="s">
        <v>154</v>
      </c>
      <c r="L10" s="8">
        <v>1</v>
      </c>
      <c r="M10" s="8">
        <v>1</v>
      </c>
      <c r="N10" s="8" t="s">
        <v>145</v>
      </c>
      <c r="O10" s="8" t="s">
        <v>145</v>
      </c>
      <c r="P10" s="8" t="s">
        <v>135</v>
      </c>
      <c r="Q10" s="8"/>
      <c r="R10" s="11" t="s">
        <v>155</v>
      </c>
      <c r="S10" s="12" t="s">
        <v>19</v>
      </c>
      <c r="T10" s="8"/>
      <c r="U10" s="11" t="s">
        <v>19</v>
      </c>
      <c r="V10" s="11" t="s">
        <v>155</v>
      </c>
      <c r="W10" s="12" t="s">
        <v>156</v>
      </c>
      <c r="X10" s="12" t="s">
        <v>19</v>
      </c>
      <c r="Y10" s="11" t="s">
        <v>19</v>
      </c>
      <c r="Z10" s="12" t="s">
        <v>19</v>
      </c>
      <c r="AA10" s="14" t="s">
        <v>19</v>
      </c>
      <c r="AB10" t="s">
        <v>19</v>
      </c>
      <c r="AC10" t="s">
        <v>157</v>
      </c>
      <c r="AD10" t="s">
        <v>6</v>
      </c>
      <c r="AE10" t="s">
        <v>158</v>
      </c>
      <c r="AF10" t="s">
        <v>85</v>
      </c>
      <c r="AG10" t="s">
        <v>73</v>
      </c>
      <c r="AH10" t="s">
        <v>19</v>
      </c>
    </row>
    <row r="11" customHeight="1" spans="1:32">
      <c r="A11" s="10" t="s">
        <v>159</v>
      </c>
      <c r="B11" s="10"/>
      <c r="C11" s="10" t="s">
        <v>160</v>
      </c>
      <c r="D11" s="10"/>
      <c r="E11" s="10"/>
      <c r="F11" s="10"/>
      <c r="G11" s="10" t="s">
        <v>160</v>
      </c>
      <c r="H11" s="10" t="s">
        <v>160</v>
      </c>
      <c r="I11" s="10" t="s">
        <v>160</v>
      </c>
      <c r="J11" s="10" t="s">
        <v>160</v>
      </c>
      <c r="K11" s="10" t="s">
        <v>160</v>
      </c>
      <c r="L11" s="10" t="s">
        <v>160</v>
      </c>
      <c r="M11" s="10" t="s">
        <v>160</v>
      </c>
      <c r="N11" s="10" t="s">
        <v>160</v>
      </c>
      <c r="O11" s="10" t="s">
        <v>160</v>
      </c>
      <c r="P11" s="10" t="s">
        <v>160</v>
      </c>
      <c r="Q11" s="10"/>
      <c r="R11" s="13" t="s">
        <v>20</v>
      </c>
      <c r="S11" s="13" t="s">
        <v>21</v>
      </c>
      <c r="T11" s="10" t="s">
        <v>160</v>
      </c>
      <c r="U11" s="13"/>
      <c r="V11" s="13" t="s">
        <v>161</v>
      </c>
      <c r="W11" s="13" t="s">
        <v>22</v>
      </c>
      <c r="X11" s="13"/>
      <c r="Y11" s="13"/>
      <c r="Z11" s="13"/>
      <c r="AA11" s="10"/>
      <c r="AB11" s="13"/>
      <c r="AC11" s="10"/>
      <c r="AD11" s="10" t="s">
        <v>160</v>
      </c>
      <c r="AE11" s="10"/>
      <c r="AF11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162</v>
      </c>
      <c r="B1" s="4" t="s">
        <v>163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164</v>
      </c>
      <c r="H1" s="4" t="s">
        <v>165</v>
      </c>
      <c r="I1" s="4" t="s">
        <v>13</v>
      </c>
      <c r="J1" s="4" t="s">
        <v>17</v>
      </c>
      <c r="K1" s="4" t="s">
        <v>18</v>
      </c>
      <c r="L1" s="9" t="s">
        <v>166</v>
      </c>
      <c r="M1" s="4" t="s">
        <v>167</v>
      </c>
      <c r="N1" s="4" t="s">
        <v>168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169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5"/>
  <sheetViews>
    <sheetView tabSelected="1" workbookViewId="0">
      <selection activeCell="D27" sqref="D27"/>
    </sheetView>
  </sheetViews>
  <sheetFormatPr defaultColWidth="9.14285714285714" defaultRowHeight="12.75"/>
  <cols>
    <col min="1" max="1" width="17.1428571428571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5" t="s">
        <v>18</v>
      </c>
      <c r="H1" s="6" t="s">
        <v>170</v>
      </c>
    </row>
    <row r="2" ht="14.25" customHeight="1" spans="1:9">
      <c r="A2" s="7" t="s">
        <v>70</v>
      </c>
      <c r="B2" s="8" t="s">
        <v>79</v>
      </c>
      <c r="C2" s="8" t="s">
        <v>80</v>
      </c>
      <c r="D2" s="3">
        <v>188</v>
      </c>
      <c r="E2" t="str">
        <f>VLOOKUP(A2,HOP!A:L,12,0)</f>
        <v>188.00</v>
      </c>
      <c r="F2" t="str">
        <f>VLOOKUP(A2,HOP!A:C,3,0)</f>
        <v>2071812</v>
      </c>
      <c r="G2">
        <f>D2-E2</f>
        <v>0</v>
      </c>
      <c r="H2" t="str">
        <f>$H$1&amp;F2</f>
        <v>，2071812</v>
      </c>
      <c r="I2" t="str">
        <f>VLOOKUP(A2,HOP!A:T,20,0)</f>
        <v>直连</v>
      </c>
    </row>
    <row r="3" ht="14.25" hidden="1" customHeight="1" spans="1:9">
      <c r="A3" s="43" t="s">
        <v>86</v>
      </c>
      <c r="B3" s="8" t="s">
        <v>92</v>
      </c>
      <c r="C3" s="8" t="s">
        <v>93</v>
      </c>
      <c r="D3" s="3">
        <v>0</v>
      </c>
      <c r="E3" t="str">
        <f>VLOOKUP(A3,HOP!A:L,12,0)</f>
        <v>0.00</v>
      </c>
      <c r="F3" t="str">
        <f>VLOOKUP(A3,HOP!A:C,3,0)</f>
        <v>2075307</v>
      </c>
      <c r="G3">
        <f t="shared" ref="G3:G10" si="0">D3-E3</f>
        <v>0</v>
      </c>
      <c r="H3" t="str">
        <f t="shared" ref="H3:H10" si="1">$H$1&amp;F3</f>
        <v>，2075307</v>
      </c>
      <c r="I3" t="str">
        <f>VLOOKUP(A3,HOP!A:T,20,0)</f>
        <v>直连</v>
      </c>
    </row>
    <row r="4" ht="14.25" customHeight="1" spans="1:9">
      <c r="A4" s="7" t="s">
        <v>96</v>
      </c>
      <c r="B4" s="8" t="s">
        <v>91</v>
      </c>
      <c r="C4" s="8" t="s">
        <v>92</v>
      </c>
      <c r="D4" s="3">
        <v>312</v>
      </c>
      <c r="E4" t="str">
        <f>VLOOKUP(A4,HOP!A:L,12,0)</f>
        <v>312.00</v>
      </c>
      <c r="F4" t="str">
        <f>VLOOKUP(A4,HOP!A:C,3,0)</f>
        <v>2075459</v>
      </c>
      <c r="G4">
        <f t="shared" si="0"/>
        <v>0</v>
      </c>
      <c r="H4" t="str">
        <f t="shared" si="1"/>
        <v>，2075459</v>
      </c>
      <c r="I4" t="str">
        <f>VLOOKUP(A4,HOP!A:T,20,0)</f>
        <v>直连</v>
      </c>
    </row>
    <row r="5" ht="14.25" customHeight="1" spans="1:9">
      <c r="A5" s="7" t="s">
        <v>105</v>
      </c>
      <c r="B5" s="8" t="s">
        <v>91</v>
      </c>
      <c r="C5" s="8" t="s">
        <v>92</v>
      </c>
      <c r="D5" s="3">
        <v>95</v>
      </c>
      <c r="E5" t="str">
        <f>VLOOKUP(A5,HOP!A:L,12,0)</f>
        <v>95.00</v>
      </c>
      <c r="F5" t="str">
        <f>VLOOKUP(A5,HOP!A:C,3,0)</f>
        <v>2075226</v>
      </c>
      <c r="G5">
        <f t="shared" si="0"/>
        <v>0</v>
      </c>
      <c r="H5" t="str">
        <f t="shared" si="1"/>
        <v>，2075226</v>
      </c>
      <c r="I5" t="str">
        <f>VLOOKUP(A5,HOP!A:T,20,0)</f>
        <v>直连</v>
      </c>
    </row>
    <row r="6" ht="14.25" customHeight="1" spans="1:9">
      <c r="A6" s="7" t="s">
        <v>114</v>
      </c>
      <c r="B6" s="8" t="s">
        <v>92</v>
      </c>
      <c r="C6" s="8" t="s">
        <v>93</v>
      </c>
      <c r="D6" s="3">
        <v>617</v>
      </c>
      <c r="E6" t="str">
        <f>VLOOKUP(A6,HOP!A:L,12,0)</f>
        <v>617.00</v>
      </c>
      <c r="F6" t="str">
        <f>VLOOKUP(A6,HOP!A:C,3,0)</f>
        <v>2075543</v>
      </c>
      <c r="G6">
        <f t="shared" si="0"/>
        <v>0</v>
      </c>
      <c r="H6" t="str">
        <f t="shared" si="1"/>
        <v>，2075543</v>
      </c>
      <c r="I6" t="str">
        <f>VLOOKUP(A6,HOP!A:T,20,0)</f>
        <v>直连</v>
      </c>
    </row>
    <row r="7" ht="14.25" customHeight="1" spans="1:9">
      <c r="A7" s="7" t="s">
        <v>123</v>
      </c>
      <c r="B7" s="8" t="s">
        <v>91</v>
      </c>
      <c r="C7" s="8" t="s">
        <v>125</v>
      </c>
      <c r="D7" s="3">
        <v>564</v>
      </c>
      <c r="E7" t="str">
        <f>VLOOKUP(A7,HOP!A:L,12,0)</f>
        <v>564.00</v>
      </c>
      <c r="F7" t="str">
        <f>VLOOKUP(A7,HOP!A:C,3,0)</f>
        <v>2074600</v>
      </c>
      <c r="G7">
        <f t="shared" si="0"/>
        <v>0</v>
      </c>
      <c r="H7" t="str">
        <f t="shared" si="1"/>
        <v>，2074600</v>
      </c>
      <c r="I7" t="str">
        <f>VLOOKUP(A7,HOP!A:T,20,0)</f>
        <v>直连</v>
      </c>
    </row>
    <row r="8" ht="14.25" customHeight="1" spans="1:9">
      <c r="A8" s="7" t="s">
        <v>129</v>
      </c>
      <c r="B8" s="8" t="s">
        <v>79</v>
      </c>
      <c r="C8" s="8" t="s">
        <v>135</v>
      </c>
      <c r="D8" s="3">
        <v>3360</v>
      </c>
      <c r="E8" t="str">
        <f>VLOOKUP(A8,HOP!A:L,12,0)</f>
        <v>3360.00</v>
      </c>
      <c r="F8" t="str">
        <f>VLOOKUP(A8,HOP!A:C,3,0)</f>
        <v>2062802</v>
      </c>
      <c r="G8">
        <f t="shared" si="0"/>
        <v>0</v>
      </c>
      <c r="H8" t="str">
        <f t="shared" si="1"/>
        <v>，2062802</v>
      </c>
      <c r="I8" t="str">
        <f>VLOOKUP(A8,HOP!A:T,20,0)</f>
        <v>直连</v>
      </c>
    </row>
    <row r="9" ht="14.25" customHeight="1" spans="1:9">
      <c r="A9" s="7" t="s">
        <v>140</v>
      </c>
      <c r="B9" s="8" t="s">
        <v>145</v>
      </c>
      <c r="C9" s="8" t="s">
        <v>135</v>
      </c>
      <c r="D9" s="3">
        <v>299</v>
      </c>
      <c r="E9" t="str">
        <f>VLOOKUP(A9,HOP!A:L,12,0)</f>
        <v>299.00</v>
      </c>
      <c r="F9" t="str">
        <f>VLOOKUP(A9,HOP!A:C,3,0)</f>
        <v>2081173</v>
      </c>
      <c r="G9">
        <f t="shared" si="0"/>
        <v>0</v>
      </c>
      <c r="H9" t="str">
        <f t="shared" si="1"/>
        <v>，2081173</v>
      </c>
      <c r="I9" t="str">
        <f>VLOOKUP(A9,HOP!A:T,20,0)</f>
        <v>直连</v>
      </c>
    </row>
    <row r="10" ht="14.25" customHeight="1" spans="1:9">
      <c r="A10" s="7" t="s">
        <v>150</v>
      </c>
      <c r="B10" s="8" t="s">
        <v>145</v>
      </c>
      <c r="C10" s="8" t="s">
        <v>135</v>
      </c>
      <c r="D10" s="3">
        <v>226</v>
      </c>
      <c r="E10" t="str">
        <f>VLOOKUP(A10,HOP!A:L,12,0)</f>
        <v>226.00</v>
      </c>
      <c r="F10" t="str">
        <f>VLOOKUP(A10,HOP!A:C,3,0)</f>
        <v>2081594</v>
      </c>
      <c r="G10">
        <f t="shared" si="0"/>
        <v>0</v>
      </c>
      <c r="H10" t="str">
        <f t="shared" si="1"/>
        <v>，2081594</v>
      </c>
      <c r="I10" t="str">
        <f>VLOOKUP(A10,HOP!A:T,20,0)</f>
        <v>直连</v>
      </c>
    </row>
    <row r="12" spans="4:4">
      <c r="D12" s="3">
        <f>SUM(D2:D11)</f>
        <v>5661</v>
      </c>
    </row>
    <row r="14" spans="1:1">
      <c r="A14" t="s">
        <v>171</v>
      </c>
    </row>
    <row r="15" spans="1:1">
      <c r="A15" s="6" t="s">
        <v>172</v>
      </c>
    </row>
  </sheetData>
  <autoFilter ref="A1:I10">
    <filterColumn colId="3">
      <filters>
        <filter val="95.00"/>
        <filter val="188.00"/>
        <filter val="226.00"/>
        <filter val="299.00"/>
        <filter val="312.00"/>
        <filter val="564.00"/>
        <filter val="617.00"/>
        <filter val="3,360.00"/>
      </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173</v>
      </c>
      <c r="B1" s="2" t="s">
        <v>174</v>
      </c>
      <c r="C1" s="2" t="s">
        <v>175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176</v>
      </c>
      <c r="I1" s="2" t="s">
        <v>177</v>
      </c>
      <c r="J1" s="2" t="s">
        <v>178</v>
      </c>
      <c r="K1" s="2" t="s">
        <v>179</v>
      </c>
      <c r="L1" s="2" t="s">
        <v>180</v>
      </c>
      <c r="M1" s="2" t="s">
        <v>181</v>
      </c>
      <c r="N1" s="2" t="s">
        <v>182</v>
      </c>
      <c r="O1" s="2" t="s">
        <v>183</v>
      </c>
      <c r="P1" s="2" t="s">
        <v>184</v>
      </c>
      <c r="Q1" s="2" t="s">
        <v>185</v>
      </c>
      <c r="R1" s="2" t="s">
        <v>186</v>
      </c>
      <c r="S1" s="2" t="s">
        <v>187</v>
      </c>
      <c r="T1" s="2" t="s">
        <v>188</v>
      </c>
    </row>
    <row r="2" s="1" customFormat="1" spans="1:20">
      <c r="A2" s="1" t="s">
        <v>150</v>
      </c>
      <c r="B2" s="1" t="s">
        <v>145</v>
      </c>
      <c r="C2" s="1" t="s">
        <v>151</v>
      </c>
      <c r="D2" s="1" t="s">
        <v>189</v>
      </c>
      <c r="E2" s="1" t="s">
        <v>190</v>
      </c>
      <c r="F2" s="1" t="s">
        <v>145</v>
      </c>
      <c r="G2" s="1" t="s">
        <v>135</v>
      </c>
      <c r="H2" s="1" t="s">
        <v>191</v>
      </c>
      <c r="I2" s="1" t="s">
        <v>192</v>
      </c>
      <c r="J2" s="1" t="s">
        <v>193</v>
      </c>
      <c r="K2" s="1" t="s">
        <v>192</v>
      </c>
      <c r="L2" s="1" t="s">
        <v>192</v>
      </c>
      <c r="M2" s="1" t="s">
        <v>194</v>
      </c>
      <c r="N2" s="1" t="s">
        <v>194</v>
      </c>
      <c r="O2" s="1" t="s">
        <v>195</v>
      </c>
      <c r="P2" s="1" t="s">
        <v>196</v>
      </c>
      <c r="Q2" s="1" t="s">
        <v>197</v>
      </c>
      <c r="R2" s="1" t="s">
        <v>73</v>
      </c>
      <c r="S2" s="1" t="s">
        <v>198</v>
      </c>
      <c r="T2" s="1" t="s">
        <v>199</v>
      </c>
    </row>
    <row r="3" s="1" customFormat="1" spans="1:20">
      <c r="A3" s="1" t="s">
        <v>140</v>
      </c>
      <c r="B3" s="1" t="s">
        <v>145</v>
      </c>
      <c r="C3" s="1" t="s">
        <v>141</v>
      </c>
      <c r="D3" s="1" t="s">
        <v>143</v>
      </c>
      <c r="E3" s="1" t="s">
        <v>200</v>
      </c>
      <c r="F3" s="1" t="s">
        <v>145</v>
      </c>
      <c r="G3" s="1" t="s">
        <v>135</v>
      </c>
      <c r="H3" s="1" t="s">
        <v>191</v>
      </c>
      <c r="I3" s="1" t="s">
        <v>201</v>
      </c>
      <c r="J3" s="1" t="s">
        <v>193</v>
      </c>
      <c r="K3" s="1" t="s">
        <v>201</v>
      </c>
      <c r="L3" s="1" t="s">
        <v>201</v>
      </c>
      <c r="M3" s="1" t="s">
        <v>194</v>
      </c>
      <c r="N3" s="1" t="s">
        <v>194</v>
      </c>
      <c r="O3" s="1" t="s">
        <v>195</v>
      </c>
      <c r="P3" s="1" t="s">
        <v>196</v>
      </c>
      <c r="Q3" s="1" t="s">
        <v>202</v>
      </c>
      <c r="R3" s="1" t="s">
        <v>73</v>
      </c>
      <c r="S3" s="1" t="s">
        <v>198</v>
      </c>
      <c r="T3" s="1" t="s">
        <v>199</v>
      </c>
    </row>
    <row r="4" s="1" customFormat="1" spans="1:20">
      <c r="A4" s="1" t="s">
        <v>114</v>
      </c>
      <c r="B4" s="1" t="s">
        <v>91</v>
      </c>
      <c r="C4" s="1" t="s">
        <v>115</v>
      </c>
      <c r="D4" s="1" t="s">
        <v>203</v>
      </c>
      <c r="E4" s="1" t="s">
        <v>204</v>
      </c>
      <c r="F4" s="1" t="s">
        <v>92</v>
      </c>
      <c r="G4" s="1" t="s">
        <v>93</v>
      </c>
      <c r="H4" s="1" t="s">
        <v>191</v>
      </c>
      <c r="I4" s="1" t="s">
        <v>205</v>
      </c>
      <c r="J4" s="1" t="s">
        <v>193</v>
      </c>
      <c r="K4" s="1" t="s">
        <v>205</v>
      </c>
      <c r="L4" s="1" t="s">
        <v>205</v>
      </c>
      <c r="M4" s="1" t="s">
        <v>194</v>
      </c>
      <c r="N4" s="1" t="s">
        <v>194</v>
      </c>
      <c r="O4" s="1" t="s">
        <v>195</v>
      </c>
      <c r="P4" s="1" t="s">
        <v>196</v>
      </c>
      <c r="Q4" s="1" t="s">
        <v>206</v>
      </c>
      <c r="R4" s="1" t="s">
        <v>73</v>
      </c>
      <c r="S4" s="1" t="s">
        <v>198</v>
      </c>
      <c r="T4" s="1" t="s">
        <v>199</v>
      </c>
    </row>
    <row r="5" s="1" customFormat="1" spans="1:20">
      <c r="A5" s="1" t="s">
        <v>96</v>
      </c>
      <c r="B5" s="1" t="s">
        <v>91</v>
      </c>
      <c r="C5" s="1" t="s">
        <v>97</v>
      </c>
      <c r="D5" s="1" t="s">
        <v>99</v>
      </c>
      <c r="E5" s="1" t="s">
        <v>207</v>
      </c>
      <c r="F5" s="1" t="s">
        <v>91</v>
      </c>
      <c r="G5" s="1" t="s">
        <v>92</v>
      </c>
      <c r="H5" s="1" t="s">
        <v>191</v>
      </c>
      <c r="I5" s="1" t="s">
        <v>208</v>
      </c>
      <c r="J5" s="1" t="s">
        <v>193</v>
      </c>
      <c r="K5" s="1" t="s">
        <v>208</v>
      </c>
      <c r="L5" s="1" t="s">
        <v>208</v>
      </c>
      <c r="M5" s="1" t="s">
        <v>194</v>
      </c>
      <c r="N5" s="1" t="s">
        <v>194</v>
      </c>
      <c r="O5" s="1" t="s">
        <v>195</v>
      </c>
      <c r="P5" s="1" t="s">
        <v>196</v>
      </c>
      <c r="Q5" s="1" t="s">
        <v>209</v>
      </c>
      <c r="R5" s="1" t="s">
        <v>73</v>
      </c>
      <c r="S5" s="1" t="s">
        <v>198</v>
      </c>
      <c r="T5" s="1" t="s">
        <v>199</v>
      </c>
    </row>
    <row r="6" s="1" customFormat="1" spans="1:20">
      <c r="A6" s="1" t="s">
        <v>86</v>
      </c>
      <c r="B6" s="1" t="s">
        <v>91</v>
      </c>
      <c r="C6" s="1" t="s">
        <v>87</v>
      </c>
      <c r="D6" s="1" t="s">
        <v>210</v>
      </c>
      <c r="E6" s="1" t="s">
        <v>211</v>
      </c>
      <c r="F6" s="1" t="s">
        <v>92</v>
      </c>
      <c r="G6" s="1" t="s">
        <v>93</v>
      </c>
      <c r="H6" s="1" t="s">
        <v>191</v>
      </c>
      <c r="I6" s="1" t="s">
        <v>195</v>
      </c>
      <c r="J6" s="1" t="s">
        <v>193</v>
      </c>
      <c r="K6" s="1" t="s">
        <v>195</v>
      </c>
      <c r="L6" s="1" t="s">
        <v>195</v>
      </c>
      <c r="M6" s="1" t="s">
        <v>194</v>
      </c>
      <c r="N6" s="1" t="s">
        <v>194</v>
      </c>
      <c r="O6" s="1" t="s">
        <v>195</v>
      </c>
      <c r="P6" s="1" t="s">
        <v>196</v>
      </c>
      <c r="Q6" s="1" t="s">
        <v>212</v>
      </c>
      <c r="R6" s="1" t="s">
        <v>73</v>
      </c>
      <c r="S6" s="1" t="s">
        <v>198</v>
      </c>
      <c r="T6" s="1" t="s">
        <v>199</v>
      </c>
    </row>
    <row r="7" s="1" customFormat="1" spans="1:20">
      <c r="A7" s="1" t="s">
        <v>105</v>
      </c>
      <c r="B7" s="1" t="s">
        <v>91</v>
      </c>
      <c r="C7" s="1" t="s">
        <v>106</v>
      </c>
      <c r="D7" s="1" t="s">
        <v>108</v>
      </c>
      <c r="E7" s="1" t="s">
        <v>213</v>
      </c>
      <c r="F7" s="1" t="s">
        <v>91</v>
      </c>
      <c r="G7" s="1" t="s">
        <v>92</v>
      </c>
      <c r="H7" s="1" t="s">
        <v>191</v>
      </c>
      <c r="I7" s="1" t="s">
        <v>214</v>
      </c>
      <c r="J7" s="1" t="s">
        <v>193</v>
      </c>
      <c r="K7" s="1" t="s">
        <v>214</v>
      </c>
      <c r="L7" s="1" t="s">
        <v>214</v>
      </c>
      <c r="M7" s="1" t="s">
        <v>194</v>
      </c>
      <c r="N7" s="1" t="s">
        <v>194</v>
      </c>
      <c r="O7" s="1" t="s">
        <v>195</v>
      </c>
      <c r="P7" s="1" t="s">
        <v>196</v>
      </c>
      <c r="Q7" s="1" t="s">
        <v>215</v>
      </c>
      <c r="R7" s="1" t="s">
        <v>73</v>
      </c>
      <c r="S7" s="1" t="s">
        <v>198</v>
      </c>
      <c r="T7" s="1" t="s">
        <v>199</v>
      </c>
    </row>
    <row r="8" s="1" customFormat="1" spans="1:20">
      <c r="A8" s="1" t="s">
        <v>123</v>
      </c>
      <c r="B8" s="1" t="s">
        <v>91</v>
      </c>
      <c r="C8" s="1" t="s">
        <v>124</v>
      </c>
      <c r="D8" s="1" t="s">
        <v>76</v>
      </c>
      <c r="E8" s="1" t="s">
        <v>216</v>
      </c>
      <c r="F8" s="1" t="s">
        <v>91</v>
      </c>
      <c r="G8" s="1" t="s">
        <v>125</v>
      </c>
      <c r="H8" s="1" t="s">
        <v>191</v>
      </c>
      <c r="I8" s="1" t="s">
        <v>217</v>
      </c>
      <c r="J8" s="1" t="s">
        <v>193</v>
      </c>
      <c r="K8" s="1" t="s">
        <v>217</v>
      </c>
      <c r="L8" s="1" t="s">
        <v>217</v>
      </c>
      <c r="M8" s="1" t="s">
        <v>194</v>
      </c>
      <c r="N8" s="1" t="s">
        <v>194</v>
      </c>
      <c r="O8" s="1" t="s">
        <v>195</v>
      </c>
      <c r="P8" s="1" t="s">
        <v>196</v>
      </c>
      <c r="Q8" s="1" t="s">
        <v>218</v>
      </c>
      <c r="R8" s="1" t="s">
        <v>73</v>
      </c>
      <c r="S8" s="1" t="s">
        <v>198</v>
      </c>
      <c r="T8" s="1" t="s">
        <v>199</v>
      </c>
    </row>
    <row r="9" s="1" customFormat="1" spans="1:20">
      <c r="A9" s="1" t="s">
        <v>70</v>
      </c>
      <c r="B9" s="1" t="s">
        <v>79</v>
      </c>
      <c r="C9" s="1" t="s">
        <v>71</v>
      </c>
      <c r="D9" s="1" t="s">
        <v>76</v>
      </c>
      <c r="E9" s="1" t="s">
        <v>216</v>
      </c>
      <c r="F9" s="1" t="s">
        <v>79</v>
      </c>
      <c r="G9" s="1" t="s">
        <v>80</v>
      </c>
      <c r="H9" s="1" t="s">
        <v>191</v>
      </c>
      <c r="I9" s="1" t="s">
        <v>219</v>
      </c>
      <c r="J9" s="1" t="s">
        <v>193</v>
      </c>
      <c r="K9" s="1" t="s">
        <v>219</v>
      </c>
      <c r="L9" s="1" t="s">
        <v>219</v>
      </c>
      <c r="M9" s="1" t="s">
        <v>194</v>
      </c>
      <c r="N9" s="1" t="s">
        <v>194</v>
      </c>
      <c r="O9" s="1" t="s">
        <v>195</v>
      </c>
      <c r="P9" s="1" t="s">
        <v>196</v>
      </c>
      <c r="Q9" s="1" t="s">
        <v>220</v>
      </c>
      <c r="R9" s="1" t="s">
        <v>73</v>
      </c>
      <c r="S9" s="1" t="s">
        <v>198</v>
      </c>
      <c r="T9" s="1" t="s">
        <v>199</v>
      </c>
    </row>
    <row r="10" s="1" customFormat="1" spans="1:20">
      <c r="A10" s="1" t="s">
        <v>129</v>
      </c>
      <c r="B10" s="1" t="s">
        <v>134</v>
      </c>
      <c r="C10" s="1" t="s">
        <v>130</v>
      </c>
      <c r="D10" s="1" t="s">
        <v>132</v>
      </c>
      <c r="E10" s="1" t="s">
        <v>221</v>
      </c>
      <c r="F10" s="1" t="s">
        <v>79</v>
      </c>
      <c r="G10" s="1" t="s">
        <v>135</v>
      </c>
      <c r="H10" s="1" t="s">
        <v>191</v>
      </c>
      <c r="I10" s="1" t="s">
        <v>222</v>
      </c>
      <c r="J10" s="1" t="s">
        <v>193</v>
      </c>
      <c r="K10" s="1" t="s">
        <v>222</v>
      </c>
      <c r="L10" s="1" t="s">
        <v>222</v>
      </c>
      <c r="M10" s="1" t="s">
        <v>194</v>
      </c>
      <c r="N10" s="1" t="s">
        <v>194</v>
      </c>
      <c r="O10" s="1" t="s">
        <v>195</v>
      </c>
      <c r="P10" s="1" t="s">
        <v>196</v>
      </c>
      <c r="Q10" s="1" t="s">
        <v>223</v>
      </c>
      <c r="R10" s="1" t="s">
        <v>73</v>
      </c>
      <c r="S10" s="1" t="s">
        <v>198</v>
      </c>
      <c r="T10" s="1" t="s">
        <v>199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2021-04-27T07:19:28Z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2052-11.1.0.10463</vt:lpwstr>
  </property>
  <property fmtid="{D5CDD505-2E9C-101B-9397-08002B2CF9AE}" pid="3" name="ICV">
    <vt:lpwstr>1A614629E6DE4B5A976F30C24876CD6F</vt:lpwstr>
  </property>
</Properties>
</file>