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<sst xmlns="http://schemas.openxmlformats.org/spreadsheetml/2006/main" count="103" uniqueCount="80">
  <si>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</si>
  <si>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</si>
  <si>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</si>
  <si>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</si>
  <si>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</si>
  <si>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</si>
  <si>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</si>
  <si>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</si>
  <si>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</si>
  <si>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</si>
  <si>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</si>
  <si>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</si>
  <si>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</si>
  <si>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</si>
  <si>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</si>
  <si>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</si>
  <si>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</si>
  <si>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</si>
  <si>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</si>
  <si>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</si>
  <si>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</si>
  <si>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</si>
  <si>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</si>
  <si>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</si>
  <si>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</si>
  <si>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</si>
  <si>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[丽江]丽江和府洲际度假酒店(64239627)</t>
  </si>
  <si>
    <t>洲际高级房(住2晚或2晚的倍数)&lt;今日特价 &gt;&lt;双人入住&gt;&lt;中宾&gt;&lt;双早&gt;</t>
  </si>
  <si>
    <t>CNY</t>
  </si>
  <si>
    <t>周丽霞,章莉</t>
  </si>
  <si>
    <t>CA13744210429CNY</t>
  </si>
  <si>
    <t>未提现</t>
  </si>
  <si>
    <t>携程开票</t>
  </si>
  <si>
    <t>[梅州]梅州麓湖山酒店(62503407)</t>
  </si>
  <si>
    <t>公寓标准双人房&lt;双人入住&gt;&lt;今日特价 &gt;&lt;双早&gt;</t>
  </si>
  <si>
    <t>兰广湘</t>
  </si>
  <si>
    <t>DLT6559523</t>
  </si>
  <si>
    <t>代分销</t>
  </si>
  <si>
    <t>[和平]和平热龙温泉度假村(69334770)</t>
  </si>
  <si>
    <t>南湖东岸别墅大床房&lt;双人入住&gt;&lt;特惠专享&gt;&lt;双早&gt;</t>
  </si>
  <si>
    <t>甘涛</t>
  </si>
  <si>
    <t>DFXA13744210429CNY</t>
  </si>
  <si>
    <t>，</t>
  </si>
  <si>
    <t>直采</t>
  </si>
  <si>
    <t>202104131042410025</t>
  </si>
  <si>
    <t>202104271837170020</t>
  </si>
  <si>
    <t>A210429093545481 HOP:4240元</t>
  </si>
  <si>
    <t>i210429093507 房集：720.55元</t>
  </si>
  <si>
    <t>总计：4960.55元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</si>
  <si>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</si>
  <si>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</si>
  <si>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</si>
  <si>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</si>
  <si>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</si>
  <si>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</si>
  <si>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</si>
  <si>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</si>
  <si>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</si>
  <si>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</si>
  <si>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</si>
  <si>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</si>
  <si>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</si>
  <si>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</si>
  <si>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</si>
  <si>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</si>
  <si>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</si>
  <si>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2021-03-22</t>
  </si>
  <si>
    <t>2030423</t>
  </si>
  <si>
    <t>丽江和府洲际度假酒店</t>
  </si>
  <si>
    <t>2021-04-12</t>
  </si>
  <si>
    <t>2021-04-14</t>
  </si>
  <si>
    <t>退房日月结</t>
  </si>
  <si>
    <t>4240.00</t>
  </si>
  <si>
    <t>RMB</t>
  </si>
  <si>
    <t>0</t>
  </si>
  <si>
    <t>0.00</t>
  </si>
  <si>
    <t>携程汇登国内直连</t>
  </si>
  <si>
    <t>2021-03-23 08:49:56</t>
  </si>
  <si>
    <t>否</t>
  </si>
  <si>
    <t>广州汇登信息科技有限公司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</si>
</sst>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14671770851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44298</v>
      </c>
      <c r="G2" s="5">
        <v>44300</v>
      </c>
      <c r="H2" s="4">
        <v>2</v>
      </c>
      <c r="I2" s="4">
        <v>2</v>
      </c>
      <c r="J2" s="4">
        <v>4</v>
      </c>
      <c r="K2" s="4" t="s">
        <v>28</v>
      </c>
      <c r="L2" s="4">
        <v>4240</v>
      </c>
      <c r="M2" s="4">
        <v>4240</v>
      </c>
      <c r="N2" s="4" t="s">
        <v>29</v>
      </c>
      <c r="O2" s="4" t="s">
        <v>30</v>
      </c>
      <c r="P2" s="4" t="s">
        <v>31</v>
      </c>
      <c r="Q2" s="4">
        <v>0</v>
      </c>
      <c r="R2" s="6">
        <v>44277</v>
      </c>
      <c r="S2" s="5">
        <v>44315</v>
      </c>
      <c r="T2" s="4" t="s">
        <v>32</v>
      </c>
      <c r="U2" s="4">
        <v>4240</v>
      </c>
      <c r="V2" s="4">
        <v>0</v>
      </c>
      <c r="W2" s="4">
        <v>0</v>
      </c>
      <c r="X2" s="4">
        <v>2030423</v>
      </c>
    </row>
    <row r="3" s="4" customFormat="1" spans="1:23">
      <c r="A3" s="4">
        <v>14895429501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44299</v>
      </c>
      <c r="G3" s="5">
        <v>44300</v>
      </c>
      <c r="H3" s="4">
        <v>1</v>
      </c>
      <c r="I3" s="4">
        <v>1</v>
      </c>
      <c r="J3" s="4">
        <v>1</v>
      </c>
      <c r="K3" s="4" t="s">
        <v>28</v>
      </c>
      <c r="L3" s="4">
        <v>240.55</v>
      </c>
      <c r="M3" s="4">
        <v>240.55</v>
      </c>
      <c r="N3" s="4" t="s">
        <v>35</v>
      </c>
      <c r="O3" s="4" t="s">
        <v>30</v>
      </c>
      <c r="P3" s="4" t="s">
        <v>31</v>
      </c>
      <c r="Q3" s="4">
        <v>0</v>
      </c>
      <c r="R3" s="6">
        <v>44298</v>
      </c>
      <c r="S3" s="5">
        <v>44315</v>
      </c>
      <c r="T3" s="4" t="s">
        <v>32</v>
      </c>
      <c r="U3" s="4">
        <v>240.55</v>
      </c>
      <c r="V3" s="4">
        <v>0</v>
      </c>
      <c r="W3" s="4">
        <v>0</v>
      </c>
    </row>
    <row r="4" s="4" customFormat="1" spans="1:23">
      <c r="A4" s="4" t="s">
        <v>36</v>
      </c>
      <c r="B4" s="4" t="s">
        <v>37</v>
      </c>
      <c r="C4" s="4" t="s">
        <v>25</v>
      </c>
      <c r="D4" s="4" t="s">
        <v>38</v>
      </c>
      <c r="E4" s="4" t="s">
        <v>39</v>
      </c>
      <c r="F4" s="5">
        <v>44313</v>
      </c>
      <c r="G4" s="5">
        <v>44314</v>
      </c>
      <c r="H4" s="4">
        <v>1</v>
      </c>
      <c r="I4" s="4">
        <v>1</v>
      </c>
      <c r="J4" s="4">
        <v>1</v>
      </c>
      <c r="K4" s="4" t="s">
        <v>28</v>
      </c>
      <c r="L4" s="4">
        <v>480</v>
      </c>
      <c r="M4" s="4">
        <v>480</v>
      </c>
      <c r="N4" s="4" t="s">
        <v>40</v>
      </c>
      <c r="O4" s="4" t="s">
        <v>41</v>
      </c>
      <c r="P4" s="4" t="s">
        <v>31</v>
      </c>
      <c r="Q4" s="4">
        <v>0</v>
      </c>
      <c r="R4" s="6">
        <v>44313.7738078704</v>
      </c>
      <c r="S4" s="5">
        <v>44315</v>
      </c>
      <c r="T4" s="4" t="s">
        <v>32</v>
      </c>
      <c r="U4" s="4">
        <v>480</v>
      </c>
      <c r="V4" s="4">
        <v>0</v>
      </c>
      <c r="W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"/>
  <sheetViews>
    <sheetView tabSelected="1" workbookViewId="0">
      <selection activeCell="E27" sqref="E27"/>
    </sheetView>
  </sheetViews>
  <sheetFormatPr defaultColWidth="9" defaultRowHeight="13.5"/>
  <cols>
    <col min="1" max="1" width="12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4">
        <v>14671770851</v>
      </c>
      <c r="B2" s="5">
        <v>44298</v>
      </c>
      <c r="C2" s="5">
        <v>44300</v>
      </c>
      <c r="D2" s="4">
        <v>4240</v>
      </c>
      <c r="E2" s="4" t="str">
        <f>VLOOKUP(A2,HOP!A:L,12,0)</f>
        <v>4240.00</v>
      </c>
      <c r="F2" s="4" t="str">
        <f>VLOOKUP(A2,HOP!A:C,3,0)</f>
        <v>2030423</v>
      </c>
      <c r="G2" s="4">
        <f>D2-E2</f>
        <v>0</v>
      </c>
      <c r="H2" s="4" t="str">
        <f>$H$1&amp;F2</f>
        <v>，2030423</v>
      </c>
      <c r="I2" s="1" t="s">
        <v>43</v>
      </c>
    </row>
    <row r="3" s="4" customFormat="1" hidden="1" spans="1:10">
      <c r="A3" s="4">
        <v>14895429501</v>
      </c>
      <c r="B3" s="5">
        <v>44299</v>
      </c>
      <c r="C3" s="5">
        <v>44300</v>
      </c>
      <c r="D3" s="4">
        <v>240.55</v>
      </c>
      <c r="E3" s="4">
        <v>240.55</v>
      </c>
      <c r="F3" s="7" t="s">
        <v>44</v>
      </c>
      <c r="G3" s="4">
        <f>D3-E3</f>
        <v>0</v>
      </c>
      <c r="H3" s="4" t="str">
        <f>$H$1&amp;F3</f>
        <v>，202104131042410025</v>
      </c>
      <c r="J3" s="4">
        <v>4.13</v>
      </c>
    </row>
    <row r="4" s="4" customFormat="1" hidden="1" spans="1:10">
      <c r="A4" s="4" t="s">
        <v>36</v>
      </c>
      <c r="B4" s="5">
        <v>44313</v>
      </c>
      <c r="C4" s="5">
        <v>44314</v>
      </c>
      <c r="D4" s="4">
        <v>480</v>
      </c>
      <c r="E4" s="4">
        <v>480</v>
      </c>
      <c r="F4" s="7" t="s">
        <v>45</v>
      </c>
      <c r="G4" s="4">
        <f>D4-E4</f>
        <v>0</v>
      </c>
      <c r="H4" s="4" t="str">
        <f>$H$1&amp;F4</f>
        <v>，202104271837170020</v>
      </c>
      <c r="J4" s="4">
        <v>4.27</v>
      </c>
    </row>
    <row r="6" spans="4:4">
      <c r="D6" s="4">
        <f>SUM(D2:D5)</f>
        <v>4960.55</v>
      </c>
    </row>
    <row r="10" spans="1:1">
      <c r="A10" s="4" t="s">
        <v>46</v>
      </c>
    </row>
    <row r="11" spans="1:1">
      <c r="A11" s="4" t="s">
        <v>47</v>
      </c>
    </row>
    <row r="12" spans="1:1">
      <c r="A12" s="4" t="s">
        <v>48</v>
      </c>
    </row>
  </sheetData>
  <autoFilter ref="A1:XFD12">
    <filterColumn colId="7">
      <customFilters>
        <customFilter operator="equal" val=""/>
        <customFilter operator="equal" val="，2030423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T2" sqref="T2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14671770851</v>
      </c>
      <c r="B2" s="1" t="s">
        <v>66</v>
      </c>
      <c r="C2" s="1" t="s">
        <v>67</v>
      </c>
      <c r="D2" s="1" t="s">
        <v>68</v>
      </c>
      <c r="E2" s="1" t="s">
        <v>29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2021-04-29T01:26:51Z</dcterms:created>
  <dcterms:modified xsi:type="dcterms:W3CDTF">2021-04-29T01:35:31Z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F7D171F394DA409EA6CBA2E1D4046709</vt:lpwstr>
  </property>
  <property fmtid="{D5CDD505-2E9C-101B-9397-08002B2CF9AE}" pid="3" name="KSOProductBuildVer">
    <vt:lpwstr>2052-11.1.0.10463</vt:lpwstr>
  </property>
</Properties>
</file>