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<sst xmlns="http://schemas.openxmlformats.org/spreadsheetml/2006/main" count="545" uniqueCount="175">
  <si>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</si>
  <si>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</si>
  <si>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</si>
  <si>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</si>
  <si>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</si>
  <si>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</si>
  <si>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</si>
  <si>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</si>
  <si>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</si>
  <si>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</si>
  <si>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</si>
  <si>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</si>
  <si>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</si>
  <si>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</si>
  <si>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</si>
  <si>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</si>
  <si>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</si>
  <si>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</si>
  <si>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</si>
  <si>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</si>
  <si>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</si>
  <si>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</si>
  <si>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</si>
  <si>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</si>
  <si>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</si>
  <si>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</si>
  <si>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[上海]上海大厦(24863138)</t>
  </si>
  <si>
    <t>城景套房&lt;内宾&gt;&lt;双人入住&gt;&lt;预付&gt;&lt;双早&gt;</t>
  </si>
  <si>
    <t>CNY</t>
  </si>
  <si>
    <t>丁昱翔</t>
  </si>
  <si>
    <t>CA363210430CNY</t>
  </si>
  <si>
    <t>未提现</t>
  </si>
  <si>
    <t>携程开票</t>
  </si>
  <si>
    <t>[拉萨]7天优品酒店(拉萨大昭寺店)(70182907)</t>
  </si>
  <si>
    <t>优品三人房&lt;内宾&gt;&lt;双人入住&gt;&lt;预付&gt;&lt;无早&gt;</t>
  </si>
  <si>
    <t>赵佳华</t>
  </si>
  <si>
    <t>[北京]7天优品酒店(北京花园桥地铁站店)(68299720)</t>
  </si>
  <si>
    <t>优享双床房&lt;内宾&gt;&lt;双人入住&gt;&lt;预付&gt;&lt;无早&gt;</t>
  </si>
  <si>
    <t>杨庆民,李原</t>
  </si>
  <si>
    <t>杨世超,吴浩</t>
  </si>
  <si>
    <t>[潮州]7天连锁酒店(潮州潮枫路汽车总站店)(69315153)</t>
  </si>
  <si>
    <t>自主双床房&lt;内宾&gt;&lt;双人入住&gt;&lt;预付&gt;&lt;无早&gt;</t>
  </si>
  <si>
    <t>程路</t>
  </si>
  <si>
    <t>[北京]7天连锁酒店(北京亦庄桥店)(67321786)</t>
  </si>
  <si>
    <t>7天家庭房&lt;内宾&gt;&lt;双人入住&gt;&lt;预付&gt;&lt;无早&gt;</t>
  </si>
  <si>
    <t>霍守政</t>
  </si>
  <si>
    <t>[上海]上海花园饭店(10117001)</t>
  </si>
  <si>
    <t>高级双床房&lt;内宾&gt;&lt;双人入住&gt;&lt;预付&gt;&lt;无早&gt;</t>
  </si>
  <si>
    <t>徐佩</t>
  </si>
  <si>
    <t>[贵阳]7天连锁酒店(贵阳花果园店)(67322186)</t>
  </si>
  <si>
    <t>自主大床房&lt;内宾&gt;&lt;双人入住&gt;&lt;预付&gt;&lt;无早&gt;</t>
  </si>
  <si>
    <t>郭坤伦</t>
  </si>
  <si>
    <t>[永城]7天连锁酒店(永城中心总站店)(69333254)</t>
  </si>
  <si>
    <t>郭苗苗,郭艳</t>
  </si>
  <si>
    <t>李培培</t>
  </si>
  <si>
    <t>[南宁]7天连锁酒店(南宁七星路店)(69318963)</t>
  </si>
  <si>
    <t>王化英</t>
  </si>
  <si>
    <t>精选大床房&lt;内宾&gt;&lt;双人入住&gt;&lt;预付&gt;&lt;无早&gt;</t>
  </si>
  <si>
    <t>何东华,刘文佳</t>
  </si>
  <si>
    <t>[南昌]南昌富力万达嘉华酒店(35937088)</t>
  </si>
  <si>
    <t>豪华双床房&lt;内宾&gt;&lt;双人入住&gt;&lt;预付&gt;&lt;无早&gt;</t>
  </si>
  <si>
    <t>杨群华</t>
  </si>
  <si>
    <t>[兰州]7天优品酒店(兰州高铁西站店)(69304655)</t>
  </si>
  <si>
    <t>优品双床房&lt;内宾&gt;&lt;双人入住&gt;&lt;预付&gt;&lt;无早&gt;</t>
  </si>
  <si>
    <t>刘洪伟</t>
  </si>
  <si>
    <t>[深圳]卡瑞登酒店(深圳北站店)(37213849)</t>
  </si>
  <si>
    <t>三人房&lt;内宾&gt;&lt;双人入住&gt;&lt;预付&gt;&lt;无早&gt;</t>
  </si>
  <si>
    <t>黄锐林</t>
  </si>
  <si>
    <t>[上海]上海嘉定凯悦酒店(68395841)</t>
  </si>
  <si>
    <t>豪华客房&lt;内宾&gt;&lt;双人入住&gt;&lt;预付&gt;&lt;双早&gt;</t>
  </si>
  <si>
    <t>周子闳</t>
  </si>
  <si>
    <t>[上海]格林豪泰(上海松江万达广场茸梅路店)(67322848)</t>
  </si>
  <si>
    <t>商务大床房&lt;内宾&gt;&lt;双人入住&gt;&lt;预付&gt;&lt;无早&gt;</t>
  </si>
  <si>
    <t>王建彬</t>
  </si>
  <si>
    <t>取消</t>
  </si>
  <si>
    <t>[南京]凯里亚德酒店(南京虹桥中心店)(67323211)</t>
  </si>
  <si>
    <t>轻享大床房(无窗)&lt;内宾&gt;&lt;双人入住&gt;&lt;预付&gt;&lt;无早&gt;</t>
  </si>
  <si>
    <t>周祥</t>
  </si>
  <si>
    <t>，</t>
  </si>
  <si>
    <t>A210430093509481</t>
  </si>
  <si>
    <t>总计：6747元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</si>
  <si>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</si>
  <si>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</si>
  <si>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</si>
  <si>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</si>
  <si>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</si>
  <si>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</si>
  <si>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</si>
  <si>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</si>
  <si>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</si>
  <si>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</si>
  <si>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</si>
  <si>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</si>
  <si>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</si>
  <si>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</si>
  <si>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</si>
  <si>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</si>
  <si>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</si>
  <si>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2021-04-14</t>
  </si>
  <si>
    <t>2067086</t>
  </si>
  <si>
    <t>凯里亚德酒店(南京虹桥中心店)</t>
  </si>
  <si>
    <t>2021-04-15</t>
  </si>
  <si>
    <t>退房日周结</t>
  </si>
  <si>
    <t>305.00</t>
  </si>
  <si>
    <t>RMB</t>
  </si>
  <si>
    <t>0</t>
  </si>
  <si>
    <t>0.00</t>
  </si>
  <si>
    <t>携程国内直连(DD)</t>
  </si>
  <si>
    <t>2021-04-14 22:24:41</t>
  </si>
  <si>
    <t>否</t>
  </si>
  <si>
    <t>汇智国际旅游发展有限公司</t>
  </si>
  <si>
    <t>直连</t>
  </si>
  <si>
    <t>2066979</t>
  </si>
  <si>
    <t>格林豪泰(上海松江万达广场茸梅路店)</t>
  </si>
  <si>
    <t>210.00</t>
  </si>
  <si>
    <t>2021-04-14 20:54:41</t>
  </si>
  <si>
    <t>2066893</t>
  </si>
  <si>
    <t>卡瑞登酒店(深圳北站店)</t>
  </si>
  <si>
    <t>312.00</t>
  </si>
  <si>
    <t>2021-04-14 19:47:27</t>
  </si>
  <si>
    <t>2066889</t>
  </si>
  <si>
    <t>7天优品酒店（兰州高铁西站店）</t>
  </si>
  <si>
    <t>231.00</t>
  </si>
  <si>
    <t>2021-04-14 19:31:18</t>
  </si>
  <si>
    <t>2066871</t>
  </si>
  <si>
    <t>南昌万达嘉华酒店</t>
  </si>
  <si>
    <t>657.00</t>
  </si>
  <si>
    <t>2021-04-14 19:31:14</t>
  </si>
  <si>
    <t>2066711</t>
  </si>
  <si>
    <t>7天连锁酒店(北京亦庄桥店)</t>
  </si>
  <si>
    <t>380.00</t>
  </si>
  <si>
    <t>2021-04-14 17:24:29</t>
  </si>
  <si>
    <t>2066587</t>
  </si>
  <si>
    <t>7天连锁酒店（南宁七星路店）</t>
  </si>
  <si>
    <t>159.00</t>
  </si>
  <si>
    <t>2021-04-14 16:11:50</t>
  </si>
  <si>
    <t>2066338</t>
  </si>
  <si>
    <t>7天连锁酒店（永城中心总站店）</t>
  </si>
  <si>
    <t>140.00</t>
  </si>
  <si>
    <t>2021-04-14 13:07:26</t>
  </si>
  <si>
    <t>2066321</t>
  </si>
  <si>
    <t>280.00</t>
  </si>
  <si>
    <t>2021-04-14 12:59:30</t>
  </si>
  <si>
    <t>2066175</t>
  </si>
  <si>
    <t>7天连锁酒店(贵阳花果园店)</t>
  </si>
  <si>
    <t>105.00</t>
  </si>
  <si>
    <t>2021-04-14 11:25:35</t>
  </si>
  <si>
    <t>2066111</t>
  </si>
  <si>
    <t>上海花园饭店</t>
  </si>
  <si>
    <t>652.00</t>
  </si>
  <si>
    <t>2021-04-14 10:48:26</t>
  </si>
  <si>
    <t>2021-04-13</t>
  </si>
  <si>
    <t>2065145</t>
  </si>
  <si>
    <t>220.00</t>
  </si>
  <si>
    <t>2021-04-13 16:49:47</t>
  </si>
  <si>
    <t>2064998</t>
  </si>
  <si>
    <t>7天连锁酒店（潮州潮枫路汽车总站店）</t>
  </si>
  <si>
    <t>125.00</t>
  </si>
  <si>
    <t>2021-04-13 15:19:59</t>
  </si>
  <si>
    <t>2064538</t>
  </si>
  <si>
    <t>7天优品酒店(北京花园桥地铁站店)</t>
  </si>
  <si>
    <t>434.00</t>
  </si>
  <si>
    <t>2021-04-13 10:04:27</t>
  </si>
  <si>
    <t>2064536</t>
  </si>
  <si>
    <t>960.00</t>
  </si>
  <si>
    <t>2021-04-13 10:02:44</t>
  </si>
  <si>
    <t>2021-04-12</t>
  </si>
  <si>
    <t>2064148</t>
  </si>
  <si>
    <t>7天优品酒店(拉萨大昭寺店)</t>
  </si>
  <si>
    <t>388.00</t>
  </si>
  <si>
    <t>2021-04-12 22:35:18</t>
  </si>
  <si>
    <t>2063833</t>
  </si>
  <si>
    <t>上海大厦</t>
  </si>
  <si>
    <t>1189.00</t>
  </si>
  <si>
    <t>2021-04-12 19:38:51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</si>
</sst>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1" fillId="3" borderId="2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14894727190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44300</v>
      </c>
      <c r="G2" s="5">
        <v>44301</v>
      </c>
      <c r="H2" s="4">
        <v>1</v>
      </c>
      <c r="I2" s="4">
        <v>1</v>
      </c>
      <c r="J2" s="4">
        <v>1</v>
      </c>
      <c r="K2" s="4" t="s">
        <v>28</v>
      </c>
      <c r="L2" s="4">
        <v>1189</v>
      </c>
      <c r="M2" s="4">
        <v>1189</v>
      </c>
      <c r="N2" s="4" t="s">
        <v>29</v>
      </c>
      <c r="O2" s="4" t="s">
        <v>30</v>
      </c>
      <c r="P2" s="4" t="s">
        <v>31</v>
      </c>
      <c r="Q2" s="4">
        <v>0</v>
      </c>
      <c r="R2" s="6">
        <v>44298</v>
      </c>
      <c r="S2" s="5">
        <v>44316</v>
      </c>
      <c r="T2" s="4" t="s">
        <v>32</v>
      </c>
      <c r="U2" s="4">
        <v>1189</v>
      </c>
      <c r="V2" s="4">
        <v>0</v>
      </c>
      <c r="W2" s="4">
        <v>0</v>
      </c>
      <c r="X2" s="4">
        <v>2063833</v>
      </c>
    </row>
    <row r="3" s="4" customFormat="1" spans="1:24">
      <c r="A3" s="4">
        <v>14895766790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44299</v>
      </c>
      <c r="G3" s="5">
        <v>44301</v>
      </c>
      <c r="H3" s="4">
        <v>1</v>
      </c>
      <c r="I3" s="4">
        <v>2</v>
      </c>
      <c r="J3" s="4">
        <v>2</v>
      </c>
      <c r="K3" s="4" t="s">
        <v>28</v>
      </c>
      <c r="L3" s="4">
        <v>388</v>
      </c>
      <c r="M3" s="4">
        <v>388</v>
      </c>
      <c r="N3" s="4" t="s">
        <v>35</v>
      </c>
      <c r="O3" s="4" t="s">
        <v>30</v>
      </c>
      <c r="P3" s="4" t="s">
        <v>31</v>
      </c>
      <c r="Q3" s="4">
        <v>0</v>
      </c>
      <c r="R3" s="6">
        <v>44298</v>
      </c>
      <c r="S3" s="5">
        <v>44316</v>
      </c>
      <c r="T3" s="4" t="s">
        <v>32</v>
      </c>
      <c r="U3" s="4">
        <v>388</v>
      </c>
      <c r="V3" s="4">
        <v>0</v>
      </c>
      <c r="W3" s="4">
        <v>0</v>
      </c>
      <c r="X3" s="4">
        <v>2064148</v>
      </c>
    </row>
    <row r="4" s="4" customFormat="1" spans="1:24">
      <c r="A4" s="4">
        <v>14899612043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44299</v>
      </c>
      <c r="G4" s="5">
        <v>44301</v>
      </c>
      <c r="H4" s="4">
        <v>1</v>
      </c>
      <c r="I4" s="4">
        <v>2</v>
      </c>
      <c r="J4" s="4">
        <v>2</v>
      </c>
      <c r="K4" s="4" t="s">
        <v>28</v>
      </c>
      <c r="L4" s="4">
        <v>960</v>
      </c>
      <c r="M4" s="4">
        <v>960</v>
      </c>
      <c r="N4" s="4" t="s">
        <v>38</v>
      </c>
      <c r="O4" s="4" t="s">
        <v>30</v>
      </c>
      <c r="P4" s="4" t="s">
        <v>31</v>
      </c>
      <c r="Q4" s="4">
        <v>0</v>
      </c>
      <c r="R4" s="6">
        <v>44299</v>
      </c>
      <c r="S4" s="5">
        <v>44316</v>
      </c>
      <c r="T4" s="4" t="s">
        <v>32</v>
      </c>
      <c r="U4" s="4">
        <v>960</v>
      </c>
      <c r="V4" s="4">
        <v>0</v>
      </c>
      <c r="W4" s="4">
        <v>0</v>
      </c>
      <c r="X4" s="4">
        <v>2064536</v>
      </c>
    </row>
    <row r="5" s="4" customFormat="1" spans="1:24">
      <c r="A5" s="4">
        <v>14899635640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44300</v>
      </c>
      <c r="G5" s="5">
        <v>44301</v>
      </c>
      <c r="H5" s="4">
        <v>1</v>
      </c>
      <c r="I5" s="4">
        <v>1</v>
      </c>
      <c r="J5" s="4">
        <v>1</v>
      </c>
      <c r="K5" s="4" t="s">
        <v>28</v>
      </c>
      <c r="L5" s="4">
        <v>434</v>
      </c>
      <c r="M5" s="4">
        <v>434</v>
      </c>
      <c r="N5" s="4" t="s">
        <v>39</v>
      </c>
      <c r="O5" s="4" t="s">
        <v>30</v>
      </c>
      <c r="P5" s="4" t="s">
        <v>31</v>
      </c>
      <c r="Q5" s="4">
        <v>0</v>
      </c>
      <c r="R5" s="6">
        <v>44299</v>
      </c>
      <c r="S5" s="5">
        <v>44316</v>
      </c>
      <c r="T5" s="4" t="s">
        <v>32</v>
      </c>
      <c r="U5" s="4">
        <v>434</v>
      </c>
      <c r="V5" s="4">
        <v>0</v>
      </c>
      <c r="W5" s="4">
        <v>0</v>
      </c>
      <c r="X5" s="4">
        <v>2064538</v>
      </c>
    </row>
    <row r="6" s="4" customFormat="1" spans="1:24">
      <c r="A6" s="4">
        <v>14901425674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44300</v>
      </c>
      <c r="G6" s="5">
        <v>44301</v>
      </c>
      <c r="H6" s="4">
        <v>1</v>
      </c>
      <c r="I6" s="4">
        <v>1</v>
      </c>
      <c r="J6" s="4">
        <v>1</v>
      </c>
      <c r="K6" s="4" t="s">
        <v>28</v>
      </c>
      <c r="L6" s="4">
        <v>125</v>
      </c>
      <c r="M6" s="4">
        <v>125</v>
      </c>
      <c r="N6" s="4" t="s">
        <v>42</v>
      </c>
      <c r="O6" s="4" t="s">
        <v>30</v>
      </c>
      <c r="P6" s="4" t="s">
        <v>31</v>
      </c>
      <c r="Q6" s="4">
        <v>0</v>
      </c>
      <c r="R6" s="6">
        <v>44299</v>
      </c>
      <c r="S6" s="5">
        <v>44316</v>
      </c>
      <c r="T6" s="4" t="s">
        <v>32</v>
      </c>
      <c r="U6" s="4">
        <v>125</v>
      </c>
      <c r="V6" s="4">
        <v>0</v>
      </c>
      <c r="W6" s="4">
        <v>0</v>
      </c>
      <c r="X6" s="4">
        <v>2064998</v>
      </c>
    </row>
    <row r="7" s="4" customFormat="1" spans="1:24">
      <c r="A7" s="4">
        <v>14901950455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44300</v>
      </c>
      <c r="G7" s="5">
        <v>44301</v>
      </c>
      <c r="H7" s="4">
        <v>1</v>
      </c>
      <c r="I7" s="4">
        <v>1</v>
      </c>
      <c r="J7" s="4">
        <v>1</v>
      </c>
      <c r="K7" s="4" t="s">
        <v>28</v>
      </c>
      <c r="L7" s="4">
        <v>220</v>
      </c>
      <c r="M7" s="4">
        <v>220</v>
      </c>
      <c r="N7" s="4" t="s">
        <v>45</v>
      </c>
      <c r="O7" s="4" t="s">
        <v>30</v>
      </c>
      <c r="P7" s="4" t="s">
        <v>31</v>
      </c>
      <c r="Q7" s="4">
        <v>0</v>
      </c>
      <c r="R7" s="6">
        <v>44299</v>
      </c>
      <c r="S7" s="5">
        <v>44316</v>
      </c>
      <c r="T7" s="4" t="s">
        <v>32</v>
      </c>
      <c r="U7" s="4">
        <v>220</v>
      </c>
      <c r="V7" s="4">
        <v>0</v>
      </c>
      <c r="W7" s="4">
        <v>0</v>
      </c>
      <c r="X7" s="4">
        <v>2065145</v>
      </c>
    </row>
    <row r="8" s="4" customFormat="1" spans="1:23">
      <c r="A8" s="4">
        <v>14908348620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44300</v>
      </c>
      <c r="G8" s="5">
        <v>44301</v>
      </c>
      <c r="H8" s="4">
        <v>1</v>
      </c>
      <c r="I8" s="4">
        <v>1</v>
      </c>
      <c r="J8" s="4">
        <v>1</v>
      </c>
      <c r="K8" s="4" t="s">
        <v>28</v>
      </c>
      <c r="L8" s="4">
        <v>652</v>
      </c>
      <c r="M8" s="4">
        <v>652</v>
      </c>
      <c r="N8" s="4" t="s">
        <v>48</v>
      </c>
      <c r="O8" s="4" t="s">
        <v>30</v>
      </c>
      <c r="P8" s="4" t="s">
        <v>31</v>
      </c>
      <c r="Q8" s="4">
        <v>0</v>
      </c>
      <c r="R8" s="6">
        <v>44300</v>
      </c>
      <c r="S8" s="5">
        <v>44316</v>
      </c>
      <c r="T8" s="4" t="s">
        <v>32</v>
      </c>
      <c r="U8" s="4">
        <v>652</v>
      </c>
      <c r="V8" s="4">
        <v>0</v>
      </c>
      <c r="W8" s="4">
        <v>0</v>
      </c>
    </row>
    <row r="9" s="4" customFormat="1" spans="1:24">
      <c r="A9" s="4">
        <v>14908606686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44300</v>
      </c>
      <c r="G9" s="5">
        <v>44301</v>
      </c>
      <c r="H9" s="4">
        <v>1</v>
      </c>
      <c r="I9" s="4">
        <v>1</v>
      </c>
      <c r="J9" s="4">
        <v>1</v>
      </c>
      <c r="K9" s="4" t="s">
        <v>28</v>
      </c>
      <c r="L9" s="4">
        <v>105</v>
      </c>
      <c r="M9" s="4">
        <v>105</v>
      </c>
      <c r="N9" s="4" t="s">
        <v>51</v>
      </c>
      <c r="O9" s="4" t="s">
        <v>30</v>
      </c>
      <c r="P9" s="4" t="s">
        <v>31</v>
      </c>
      <c r="Q9" s="4">
        <v>0</v>
      </c>
      <c r="R9" s="6">
        <v>44300</v>
      </c>
      <c r="S9" s="5">
        <v>44316</v>
      </c>
      <c r="T9" s="4" t="s">
        <v>32</v>
      </c>
      <c r="U9" s="4">
        <v>105</v>
      </c>
      <c r="V9" s="4">
        <v>0</v>
      </c>
      <c r="W9" s="4">
        <v>0</v>
      </c>
      <c r="X9" s="4">
        <v>2066175</v>
      </c>
    </row>
    <row r="10" s="4" customFormat="1" spans="1:23">
      <c r="A10" s="4">
        <v>14909154137</v>
      </c>
      <c r="B10" s="4" t="s">
        <v>24</v>
      </c>
      <c r="C10" s="4" t="s">
        <v>25</v>
      </c>
      <c r="D10" s="4" t="s">
        <v>52</v>
      </c>
      <c r="E10" s="4" t="s">
        <v>41</v>
      </c>
      <c r="F10" s="5">
        <v>44300</v>
      </c>
      <c r="G10" s="5">
        <v>44301</v>
      </c>
      <c r="H10" s="4">
        <v>2</v>
      </c>
      <c r="I10" s="4">
        <v>1</v>
      </c>
      <c r="J10" s="4">
        <v>2</v>
      </c>
      <c r="K10" s="4" t="s">
        <v>28</v>
      </c>
      <c r="L10" s="4">
        <v>280</v>
      </c>
      <c r="M10" s="4">
        <v>280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44300</v>
      </c>
      <c r="S10" s="5">
        <v>44316</v>
      </c>
      <c r="T10" s="4" t="s">
        <v>32</v>
      </c>
      <c r="U10" s="4">
        <v>280</v>
      </c>
      <c r="V10" s="4">
        <v>0</v>
      </c>
      <c r="W10" s="4">
        <v>0</v>
      </c>
    </row>
    <row r="11" s="4" customFormat="1" spans="1:24">
      <c r="A11" s="4">
        <v>14909204433</v>
      </c>
      <c r="B11" s="4" t="s">
        <v>24</v>
      </c>
      <c r="C11" s="4" t="s">
        <v>25</v>
      </c>
      <c r="D11" s="4" t="s">
        <v>52</v>
      </c>
      <c r="E11" s="4" t="s">
        <v>41</v>
      </c>
      <c r="F11" s="5">
        <v>44300</v>
      </c>
      <c r="G11" s="5">
        <v>44301</v>
      </c>
      <c r="H11" s="4">
        <v>1</v>
      </c>
      <c r="I11" s="4">
        <v>1</v>
      </c>
      <c r="J11" s="4">
        <v>1</v>
      </c>
      <c r="K11" s="4" t="s">
        <v>28</v>
      </c>
      <c r="L11" s="4">
        <v>140</v>
      </c>
      <c r="M11" s="4">
        <v>140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44300</v>
      </c>
      <c r="S11" s="5">
        <v>44316</v>
      </c>
      <c r="T11" s="4" t="s">
        <v>32</v>
      </c>
      <c r="U11" s="4">
        <v>140</v>
      </c>
      <c r="V11" s="4">
        <v>0</v>
      </c>
      <c r="W11" s="4">
        <v>0</v>
      </c>
      <c r="X11" s="4">
        <v>2066338</v>
      </c>
    </row>
    <row r="12" s="4" customFormat="1" spans="1:24">
      <c r="A12" s="4">
        <v>14910240490</v>
      </c>
      <c r="B12" s="4" t="s">
        <v>24</v>
      </c>
      <c r="C12" s="4" t="s">
        <v>25</v>
      </c>
      <c r="D12" s="4" t="s">
        <v>55</v>
      </c>
      <c r="E12" s="4" t="s">
        <v>50</v>
      </c>
      <c r="F12" s="5">
        <v>44300</v>
      </c>
      <c r="G12" s="5">
        <v>44301</v>
      </c>
      <c r="H12" s="4">
        <v>1</v>
      </c>
      <c r="I12" s="4">
        <v>1</v>
      </c>
      <c r="J12" s="4">
        <v>1</v>
      </c>
      <c r="K12" s="4" t="s">
        <v>28</v>
      </c>
      <c r="L12" s="4">
        <v>159</v>
      </c>
      <c r="M12" s="4">
        <v>159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44300</v>
      </c>
      <c r="S12" s="5">
        <v>44316</v>
      </c>
      <c r="T12" s="4" t="s">
        <v>32</v>
      </c>
      <c r="U12" s="4">
        <v>159</v>
      </c>
      <c r="V12" s="4">
        <v>0</v>
      </c>
      <c r="W12" s="4">
        <v>0</v>
      </c>
      <c r="X12" s="4">
        <v>2066587</v>
      </c>
    </row>
    <row r="13" s="4" customFormat="1" spans="1:23">
      <c r="A13" s="4">
        <v>14910701474</v>
      </c>
      <c r="B13" s="4" t="s">
        <v>24</v>
      </c>
      <c r="C13" s="4" t="s">
        <v>25</v>
      </c>
      <c r="D13" s="4" t="s">
        <v>43</v>
      </c>
      <c r="E13" s="4" t="s">
        <v>57</v>
      </c>
      <c r="F13" s="5">
        <v>44300</v>
      </c>
      <c r="G13" s="5">
        <v>44301</v>
      </c>
      <c r="H13" s="4">
        <v>2</v>
      </c>
      <c r="I13" s="4">
        <v>1</v>
      </c>
      <c r="J13" s="4">
        <v>2</v>
      </c>
      <c r="K13" s="4" t="s">
        <v>28</v>
      </c>
      <c r="L13" s="4">
        <v>380</v>
      </c>
      <c r="M13" s="4">
        <v>380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44300</v>
      </c>
      <c r="S13" s="5">
        <v>44316</v>
      </c>
      <c r="T13" s="4" t="s">
        <v>32</v>
      </c>
      <c r="U13" s="4">
        <v>380</v>
      </c>
      <c r="V13" s="4">
        <v>0</v>
      </c>
      <c r="W13" s="4">
        <v>0</v>
      </c>
    </row>
    <row r="14" s="4" customFormat="1" spans="1:23">
      <c r="A14" s="4">
        <v>14914221924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44300</v>
      </c>
      <c r="G14" s="5">
        <v>44301</v>
      </c>
      <c r="H14" s="4">
        <v>1</v>
      </c>
      <c r="I14" s="4">
        <v>1</v>
      </c>
      <c r="J14" s="4">
        <v>1</v>
      </c>
      <c r="K14" s="4" t="s">
        <v>28</v>
      </c>
      <c r="L14" s="4">
        <v>657</v>
      </c>
      <c r="M14" s="4">
        <v>657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44300</v>
      </c>
      <c r="S14" s="5">
        <v>44316</v>
      </c>
      <c r="T14" s="4" t="s">
        <v>32</v>
      </c>
      <c r="U14" s="4">
        <v>657</v>
      </c>
      <c r="V14" s="4">
        <v>0</v>
      </c>
      <c r="W14" s="4">
        <v>0</v>
      </c>
    </row>
    <row r="15" s="4" customFormat="1" spans="1:24">
      <c r="A15" s="4">
        <v>14914359815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44300</v>
      </c>
      <c r="G15" s="5">
        <v>44301</v>
      </c>
      <c r="H15" s="4">
        <v>1</v>
      </c>
      <c r="I15" s="4">
        <v>1</v>
      </c>
      <c r="J15" s="4">
        <v>1</v>
      </c>
      <c r="K15" s="4" t="s">
        <v>28</v>
      </c>
      <c r="L15" s="4">
        <v>231</v>
      </c>
      <c r="M15" s="4">
        <v>231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44300</v>
      </c>
      <c r="S15" s="5">
        <v>44316</v>
      </c>
      <c r="T15" s="4" t="s">
        <v>32</v>
      </c>
      <c r="U15" s="4">
        <v>231</v>
      </c>
      <c r="V15" s="4">
        <v>0</v>
      </c>
      <c r="W15" s="4">
        <v>0</v>
      </c>
      <c r="X15" s="4">
        <v>2066889</v>
      </c>
    </row>
    <row r="16" s="4" customFormat="1" spans="1:24">
      <c r="A16" s="4">
        <v>14914384598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44300</v>
      </c>
      <c r="G16" s="5">
        <v>44301</v>
      </c>
      <c r="H16" s="4">
        <v>1</v>
      </c>
      <c r="I16" s="4">
        <v>1</v>
      </c>
      <c r="J16" s="4">
        <v>1</v>
      </c>
      <c r="K16" s="4" t="s">
        <v>28</v>
      </c>
      <c r="L16" s="4">
        <v>312</v>
      </c>
      <c r="M16" s="4">
        <v>312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44300</v>
      </c>
      <c r="S16" s="5">
        <v>44316</v>
      </c>
      <c r="T16" s="4" t="s">
        <v>32</v>
      </c>
      <c r="U16" s="4">
        <v>312</v>
      </c>
      <c r="V16" s="4">
        <v>0</v>
      </c>
      <c r="W16" s="4">
        <v>0</v>
      </c>
      <c r="X16" s="4">
        <v>2066893</v>
      </c>
    </row>
    <row r="17" s="4" customFormat="1" spans="1:24">
      <c r="A17" s="4">
        <v>14914930963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44300</v>
      </c>
      <c r="G17" s="5">
        <v>44301</v>
      </c>
      <c r="H17" s="4">
        <v>1</v>
      </c>
      <c r="I17" s="4">
        <v>1</v>
      </c>
      <c r="J17" s="4">
        <v>1</v>
      </c>
      <c r="K17" s="4" t="s">
        <v>28</v>
      </c>
      <c r="L17" s="4">
        <v>1199</v>
      </c>
      <c r="M17" s="4">
        <v>1199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44300</v>
      </c>
      <c r="S17" s="5">
        <v>44316</v>
      </c>
      <c r="T17" s="4" t="s">
        <v>32</v>
      </c>
      <c r="U17" s="4">
        <v>1199</v>
      </c>
      <c r="V17" s="4">
        <v>0</v>
      </c>
      <c r="W17" s="4">
        <v>0</v>
      </c>
      <c r="X17" s="4">
        <v>2066978</v>
      </c>
    </row>
    <row r="18" s="4" customFormat="1" spans="1:24">
      <c r="A18" s="4">
        <v>14914958525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44300</v>
      </c>
      <c r="G18" s="5">
        <v>44301</v>
      </c>
      <c r="H18" s="4">
        <v>1</v>
      </c>
      <c r="I18" s="4">
        <v>1</v>
      </c>
      <c r="J18" s="4">
        <v>1</v>
      </c>
      <c r="K18" s="4" t="s">
        <v>28</v>
      </c>
      <c r="L18" s="4">
        <v>210</v>
      </c>
      <c r="M18" s="4">
        <v>210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44300</v>
      </c>
      <c r="S18" s="5">
        <v>44316</v>
      </c>
      <c r="T18" s="4" t="s">
        <v>32</v>
      </c>
      <c r="U18" s="4">
        <v>210</v>
      </c>
      <c r="V18" s="4">
        <v>0</v>
      </c>
      <c r="W18" s="4">
        <v>0</v>
      </c>
      <c r="X18" s="4">
        <v>2066979</v>
      </c>
    </row>
    <row r="19" s="4" customFormat="1" spans="1:24">
      <c r="A19" s="4">
        <v>14914930963</v>
      </c>
      <c r="B19" s="4" t="s">
        <v>24</v>
      </c>
      <c r="C19" s="4" t="s">
        <v>74</v>
      </c>
      <c r="D19" s="4" t="s">
        <v>68</v>
      </c>
      <c r="E19" s="4" t="s">
        <v>69</v>
      </c>
      <c r="F19" s="5">
        <v>44300</v>
      </c>
      <c r="G19" s="5">
        <v>44301</v>
      </c>
      <c r="H19" s="4">
        <v>1</v>
      </c>
      <c r="I19" s="4">
        <v>1</v>
      </c>
      <c r="J19" s="4">
        <v>1</v>
      </c>
      <c r="K19" s="4" t="s">
        <v>28</v>
      </c>
      <c r="L19" s="4">
        <v>-1199</v>
      </c>
      <c r="M19" s="4">
        <v>-1199</v>
      </c>
      <c r="N19" s="4" t="s">
        <v>70</v>
      </c>
      <c r="O19" s="4" t="s">
        <v>30</v>
      </c>
      <c r="P19" s="4" t="s">
        <v>31</v>
      </c>
      <c r="Q19" s="4">
        <v>0</v>
      </c>
      <c r="R19" s="6">
        <v>44300</v>
      </c>
      <c r="S19" s="5">
        <v>44316</v>
      </c>
      <c r="T19" s="4" t="s">
        <v>32</v>
      </c>
      <c r="U19" s="4">
        <v>-1199</v>
      </c>
      <c r="V19" s="4">
        <v>0</v>
      </c>
      <c r="W19" s="4">
        <v>0</v>
      </c>
      <c r="X19" s="4">
        <v>2066978</v>
      </c>
    </row>
    <row r="20" s="4" customFormat="1" spans="1:23">
      <c r="A20" s="4">
        <v>14915531787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44300</v>
      </c>
      <c r="G20" s="5">
        <v>44301</v>
      </c>
      <c r="H20" s="4">
        <v>1</v>
      </c>
      <c r="I20" s="4">
        <v>1</v>
      </c>
      <c r="J20" s="4">
        <v>1</v>
      </c>
      <c r="K20" s="4" t="s">
        <v>28</v>
      </c>
      <c r="L20" s="4">
        <v>305</v>
      </c>
      <c r="M20" s="4">
        <v>305</v>
      </c>
      <c r="N20" s="4" t="s">
        <v>77</v>
      </c>
      <c r="O20" s="4" t="s">
        <v>30</v>
      </c>
      <c r="P20" s="4" t="s">
        <v>31</v>
      </c>
      <c r="Q20" s="4">
        <v>0</v>
      </c>
      <c r="R20" s="6">
        <v>44300</v>
      </c>
      <c r="S20" s="5">
        <v>44316</v>
      </c>
      <c r="T20" s="4" t="s">
        <v>32</v>
      </c>
      <c r="U20" s="4">
        <v>305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F34" sqref="F34"/>
    </sheetView>
  </sheetViews>
  <sheetFormatPr defaultColWidth="9" defaultRowHeight="13.5"/>
  <cols>
    <col min="1" max="1" width="14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14894727190</v>
      </c>
      <c r="B2" s="5">
        <v>44300</v>
      </c>
      <c r="C2" s="5">
        <v>44301</v>
      </c>
      <c r="D2" s="4">
        <v>1189</v>
      </c>
      <c r="E2" s="4" t="str">
        <f>VLOOKUP(A2,HOP!A:L,12,0)</f>
        <v>1189.00</v>
      </c>
      <c r="F2" s="4" t="str">
        <f>VLOOKUP(A2,HOP!A:C,3,0)</f>
        <v>2063833</v>
      </c>
      <c r="G2" s="4">
        <f>D2-E2</f>
        <v>0</v>
      </c>
      <c r="H2" s="4" t="str">
        <f>$H$1&amp;F2</f>
        <v>，2063833</v>
      </c>
      <c r="I2" s="4" t="str">
        <f>VLOOKUP(A2,HOP!A:T,20,0)</f>
        <v>直连</v>
      </c>
    </row>
    <row r="3" s="4" customFormat="1" spans="1:9">
      <c r="A3" s="4">
        <v>14895766790</v>
      </c>
      <c r="B3" s="5">
        <v>44299</v>
      </c>
      <c r="C3" s="5">
        <v>44301</v>
      </c>
      <c r="D3" s="4">
        <v>388</v>
      </c>
      <c r="E3" s="4" t="str">
        <f>VLOOKUP(A3,HOP!A:L,12,0)</f>
        <v>388.00</v>
      </c>
      <c r="F3" s="4" t="str">
        <f>VLOOKUP(A3,HOP!A:C,3,0)</f>
        <v>2064148</v>
      </c>
      <c r="G3" s="4">
        <f t="shared" ref="G3:G20" si="0">D3-E3</f>
        <v>0</v>
      </c>
      <c r="H3" s="4" t="str">
        <f t="shared" ref="H3:H20" si="1">$H$1&amp;F3</f>
        <v>，2064148</v>
      </c>
      <c r="I3" s="4" t="str">
        <f>VLOOKUP(A3,HOP!A:T,20,0)</f>
        <v>直连</v>
      </c>
    </row>
    <row r="4" s="4" customFormat="1" spans="1:9">
      <c r="A4" s="4">
        <v>14899612043</v>
      </c>
      <c r="B4" s="5">
        <v>44299</v>
      </c>
      <c r="C4" s="5">
        <v>44301</v>
      </c>
      <c r="D4" s="4">
        <v>960</v>
      </c>
      <c r="E4" s="4" t="str">
        <f>VLOOKUP(A4,HOP!A:L,12,0)</f>
        <v>960.00</v>
      </c>
      <c r="F4" s="4" t="str">
        <f>VLOOKUP(A4,HOP!A:C,3,0)</f>
        <v>2064536</v>
      </c>
      <c r="G4" s="4">
        <f t="shared" si="0"/>
        <v>0</v>
      </c>
      <c r="H4" s="4" t="str">
        <f t="shared" si="1"/>
        <v>，2064536</v>
      </c>
      <c r="I4" s="4" t="str">
        <f>VLOOKUP(A4,HOP!A:T,20,0)</f>
        <v>直连</v>
      </c>
    </row>
    <row r="5" s="4" customFormat="1" spans="1:9">
      <c r="A5" s="4">
        <v>14899635640</v>
      </c>
      <c r="B5" s="5">
        <v>44300</v>
      </c>
      <c r="C5" s="5">
        <v>44301</v>
      </c>
      <c r="D5" s="4">
        <v>434</v>
      </c>
      <c r="E5" s="4" t="str">
        <f>VLOOKUP(A5,HOP!A:L,12,0)</f>
        <v>434.00</v>
      </c>
      <c r="F5" s="4" t="str">
        <f>VLOOKUP(A5,HOP!A:C,3,0)</f>
        <v>2064538</v>
      </c>
      <c r="G5" s="4">
        <f t="shared" si="0"/>
        <v>0</v>
      </c>
      <c r="H5" s="4" t="str">
        <f t="shared" si="1"/>
        <v>，2064538</v>
      </c>
      <c r="I5" s="4" t="str">
        <f>VLOOKUP(A5,HOP!A:T,20,0)</f>
        <v>直连</v>
      </c>
    </row>
    <row r="6" s="4" customFormat="1" spans="1:9">
      <c r="A6" s="4">
        <v>14901425674</v>
      </c>
      <c r="B6" s="5">
        <v>44300</v>
      </c>
      <c r="C6" s="5">
        <v>44301</v>
      </c>
      <c r="D6" s="4">
        <v>125</v>
      </c>
      <c r="E6" s="4" t="str">
        <f>VLOOKUP(A6,HOP!A:L,12,0)</f>
        <v>125.00</v>
      </c>
      <c r="F6" s="4" t="str">
        <f>VLOOKUP(A6,HOP!A:C,3,0)</f>
        <v>2064998</v>
      </c>
      <c r="G6" s="4">
        <f t="shared" si="0"/>
        <v>0</v>
      </c>
      <c r="H6" s="4" t="str">
        <f t="shared" si="1"/>
        <v>，2064998</v>
      </c>
      <c r="I6" s="4" t="str">
        <f>VLOOKUP(A6,HOP!A:T,20,0)</f>
        <v>直连</v>
      </c>
    </row>
    <row r="7" s="4" customFormat="1" spans="1:9">
      <c r="A7" s="4">
        <v>14901950455</v>
      </c>
      <c r="B7" s="5">
        <v>44300</v>
      </c>
      <c r="C7" s="5">
        <v>44301</v>
      </c>
      <c r="D7" s="4">
        <v>220</v>
      </c>
      <c r="E7" s="4" t="str">
        <f>VLOOKUP(A7,HOP!A:L,12,0)</f>
        <v>220.00</v>
      </c>
      <c r="F7" s="4" t="str">
        <f>VLOOKUP(A7,HOP!A:C,3,0)</f>
        <v>2065145</v>
      </c>
      <c r="G7" s="4">
        <f t="shared" si="0"/>
        <v>0</v>
      </c>
      <c r="H7" s="4" t="str">
        <f t="shared" si="1"/>
        <v>，2065145</v>
      </c>
      <c r="I7" s="4" t="str">
        <f>VLOOKUP(A7,HOP!A:T,20,0)</f>
        <v>直连</v>
      </c>
    </row>
    <row r="8" s="4" customFormat="1" spans="1:9">
      <c r="A8" s="4">
        <v>14908348620</v>
      </c>
      <c r="B8" s="5">
        <v>44300</v>
      </c>
      <c r="C8" s="5">
        <v>44301</v>
      </c>
      <c r="D8" s="4">
        <v>652</v>
      </c>
      <c r="E8" s="4" t="str">
        <f>VLOOKUP(A8,HOP!A:L,12,0)</f>
        <v>652.00</v>
      </c>
      <c r="F8" s="4" t="str">
        <f>VLOOKUP(A8,HOP!A:C,3,0)</f>
        <v>2066111</v>
      </c>
      <c r="G8" s="4">
        <f t="shared" si="0"/>
        <v>0</v>
      </c>
      <c r="H8" s="4" t="str">
        <f t="shared" si="1"/>
        <v>，2066111</v>
      </c>
      <c r="I8" s="4" t="str">
        <f>VLOOKUP(A8,HOP!A:T,20,0)</f>
        <v>直连</v>
      </c>
    </row>
    <row r="9" s="4" customFormat="1" spans="1:9">
      <c r="A9" s="4">
        <v>14908606686</v>
      </c>
      <c r="B9" s="5">
        <v>44300</v>
      </c>
      <c r="C9" s="5">
        <v>44301</v>
      </c>
      <c r="D9" s="4">
        <v>105</v>
      </c>
      <c r="E9" s="4" t="str">
        <f>VLOOKUP(A9,HOP!A:L,12,0)</f>
        <v>105.00</v>
      </c>
      <c r="F9" s="4" t="str">
        <f>VLOOKUP(A9,HOP!A:C,3,0)</f>
        <v>2066175</v>
      </c>
      <c r="G9" s="4">
        <f t="shared" si="0"/>
        <v>0</v>
      </c>
      <c r="H9" s="4" t="str">
        <f t="shared" si="1"/>
        <v>，2066175</v>
      </c>
      <c r="I9" s="4" t="str">
        <f>VLOOKUP(A9,HOP!A:T,20,0)</f>
        <v>直连</v>
      </c>
    </row>
    <row r="10" s="4" customFormat="1" spans="1:9">
      <c r="A10" s="4">
        <v>14909154137</v>
      </c>
      <c r="B10" s="5">
        <v>44300</v>
      </c>
      <c r="C10" s="5">
        <v>44301</v>
      </c>
      <c r="D10" s="4">
        <v>280</v>
      </c>
      <c r="E10" s="4" t="str">
        <f>VLOOKUP(A10,HOP!A:L,12,0)</f>
        <v>280.00</v>
      </c>
      <c r="F10" s="4" t="str">
        <f>VLOOKUP(A10,HOP!A:C,3,0)</f>
        <v>2066321</v>
      </c>
      <c r="G10" s="4">
        <f t="shared" si="0"/>
        <v>0</v>
      </c>
      <c r="H10" s="4" t="str">
        <f t="shared" si="1"/>
        <v>，2066321</v>
      </c>
      <c r="I10" s="4" t="str">
        <f>VLOOKUP(A10,HOP!A:T,20,0)</f>
        <v>直连</v>
      </c>
    </row>
    <row r="11" s="4" customFormat="1" spans="1:9">
      <c r="A11" s="4">
        <v>14909204433</v>
      </c>
      <c r="B11" s="5">
        <v>44300</v>
      </c>
      <c r="C11" s="5">
        <v>44301</v>
      </c>
      <c r="D11" s="4">
        <v>140</v>
      </c>
      <c r="E11" s="4" t="str">
        <f>VLOOKUP(A11,HOP!A:L,12,0)</f>
        <v>140.00</v>
      </c>
      <c r="F11" s="4" t="str">
        <f>VLOOKUP(A11,HOP!A:C,3,0)</f>
        <v>2066338</v>
      </c>
      <c r="G11" s="4">
        <f t="shared" si="0"/>
        <v>0</v>
      </c>
      <c r="H11" s="4" t="str">
        <f t="shared" si="1"/>
        <v>，2066338</v>
      </c>
      <c r="I11" s="4" t="str">
        <f>VLOOKUP(A11,HOP!A:T,20,0)</f>
        <v>直连</v>
      </c>
    </row>
    <row r="12" s="4" customFormat="1" spans="1:9">
      <c r="A12" s="4">
        <v>14910240490</v>
      </c>
      <c r="B12" s="5">
        <v>44300</v>
      </c>
      <c r="C12" s="5">
        <v>44301</v>
      </c>
      <c r="D12" s="4">
        <v>159</v>
      </c>
      <c r="E12" s="4" t="str">
        <f>VLOOKUP(A12,HOP!A:L,12,0)</f>
        <v>159.00</v>
      </c>
      <c r="F12" s="4" t="str">
        <f>VLOOKUP(A12,HOP!A:C,3,0)</f>
        <v>2066587</v>
      </c>
      <c r="G12" s="4">
        <f t="shared" si="0"/>
        <v>0</v>
      </c>
      <c r="H12" s="4" t="str">
        <f t="shared" si="1"/>
        <v>，2066587</v>
      </c>
      <c r="I12" s="4" t="str">
        <f>VLOOKUP(A12,HOP!A:T,20,0)</f>
        <v>直连</v>
      </c>
    </row>
    <row r="13" s="4" customFormat="1" spans="1:9">
      <c r="A13" s="4">
        <v>14910701474</v>
      </c>
      <c r="B13" s="5">
        <v>44300</v>
      </c>
      <c r="C13" s="5">
        <v>44301</v>
      </c>
      <c r="D13" s="4">
        <v>380</v>
      </c>
      <c r="E13" s="4" t="str">
        <f>VLOOKUP(A13,HOP!A:L,12,0)</f>
        <v>380.00</v>
      </c>
      <c r="F13" s="4" t="str">
        <f>VLOOKUP(A13,HOP!A:C,3,0)</f>
        <v>2066711</v>
      </c>
      <c r="G13" s="4">
        <f t="shared" si="0"/>
        <v>0</v>
      </c>
      <c r="H13" s="4" t="str">
        <f t="shared" si="1"/>
        <v>，2066711</v>
      </c>
      <c r="I13" s="4" t="str">
        <f>VLOOKUP(A13,HOP!A:T,20,0)</f>
        <v>直连</v>
      </c>
    </row>
    <row r="14" s="4" customFormat="1" spans="1:9">
      <c r="A14" s="4">
        <v>14914221924</v>
      </c>
      <c r="B14" s="5">
        <v>44300</v>
      </c>
      <c r="C14" s="5">
        <v>44301</v>
      </c>
      <c r="D14" s="4">
        <v>657</v>
      </c>
      <c r="E14" s="4" t="str">
        <f>VLOOKUP(A14,HOP!A:L,12,0)</f>
        <v>657.00</v>
      </c>
      <c r="F14" s="4" t="str">
        <f>VLOOKUP(A14,HOP!A:C,3,0)</f>
        <v>2066871</v>
      </c>
      <c r="G14" s="4">
        <f t="shared" si="0"/>
        <v>0</v>
      </c>
      <c r="H14" s="4" t="str">
        <f t="shared" si="1"/>
        <v>，2066871</v>
      </c>
      <c r="I14" s="4" t="str">
        <f>VLOOKUP(A14,HOP!A:T,20,0)</f>
        <v>直连</v>
      </c>
    </row>
    <row r="15" s="4" customFormat="1" spans="1:9">
      <c r="A15" s="4">
        <v>14914359815</v>
      </c>
      <c r="B15" s="5">
        <v>44300</v>
      </c>
      <c r="C15" s="5">
        <v>44301</v>
      </c>
      <c r="D15" s="4">
        <v>231</v>
      </c>
      <c r="E15" s="4" t="str">
        <f>VLOOKUP(A15,HOP!A:L,12,0)</f>
        <v>231.00</v>
      </c>
      <c r="F15" s="4" t="str">
        <f>VLOOKUP(A15,HOP!A:C,3,0)</f>
        <v>2066889</v>
      </c>
      <c r="G15" s="4">
        <f t="shared" si="0"/>
        <v>0</v>
      </c>
      <c r="H15" s="4" t="str">
        <f t="shared" si="1"/>
        <v>，2066889</v>
      </c>
      <c r="I15" s="4" t="str">
        <f>VLOOKUP(A15,HOP!A:T,20,0)</f>
        <v>直连</v>
      </c>
    </row>
    <row r="16" s="4" customFormat="1" spans="1:9">
      <c r="A16" s="4">
        <v>14914384598</v>
      </c>
      <c r="B16" s="5">
        <v>44300</v>
      </c>
      <c r="C16" s="5">
        <v>44301</v>
      </c>
      <c r="D16" s="4">
        <v>312</v>
      </c>
      <c r="E16" s="4" t="str">
        <f>VLOOKUP(A16,HOP!A:L,12,0)</f>
        <v>312.00</v>
      </c>
      <c r="F16" s="4" t="str">
        <f>VLOOKUP(A16,HOP!A:C,3,0)</f>
        <v>2066893</v>
      </c>
      <c r="G16" s="4">
        <f t="shared" si="0"/>
        <v>0</v>
      </c>
      <c r="H16" s="4" t="str">
        <f t="shared" si="1"/>
        <v>，2066893</v>
      </c>
      <c r="I16" s="4" t="str">
        <f>VLOOKUP(A16,HOP!A:T,20,0)</f>
        <v>直连</v>
      </c>
    </row>
    <row r="17" s="4" customFormat="1" hidden="1" spans="1:9">
      <c r="A17" s="4">
        <v>14914930963</v>
      </c>
      <c r="B17" s="5">
        <v>44300</v>
      </c>
      <c r="C17" s="5">
        <v>44301</v>
      </c>
      <c r="D17" s="4">
        <v>0</v>
      </c>
      <c r="E17" s="4" t="e">
        <f>VLOOKUP(A17,HOP!A:L,12,0)</f>
        <v>#N/A</v>
      </c>
      <c r="F17" s="4">
        <v>2066978</v>
      </c>
      <c r="G17" s="4" t="e">
        <f t="shared" si="0"/>
        <v>#N/A</v>
      </c>
      <c r="H17" s="4" t="str">
        <f t="shared" si="1"/>
        <v>，2066978</v>
      </c>
      <c r="I17" s="4" t="e">
        <f>VLOOKUP(A17,HOP!A:T,20,0)</f>
        <v>#N/A</v>
      </c>
    </row>
    <row r="18" s="4" customFormat="1" spans="1:9">
      <c r="A18" s="4">
        <v>14914958525</v>
      </c>
      <c r="B18" s="5">
        <v>44300</v>
      </c>
      <c r="C18" s="5">
        <v>44301</v>
      </c>
      <c r="D18" s="4">
        <v>210</v>
      </c>
      <c r="E18" s="4" t="str">
        <f>VLOOKUP(A18,HOP!A:L,12,0)</f>
        <v>210.00</v>
      </c>
      <c r="F18" s="4" t="str">
        <f>VLOOKUP(A18,HOP!A:C,3,0)</f>
        <v>2066979</v>
      </c>
      <c r="G18" s="4">
        <f t="shared" si="0"/>
        <v>0</v>
      </c>
      <c r="H18" s="4" t="str">
        <f t="shared" si="1"/>
        <v>，2066979</v>
      </c>
      <c r="I18" s="4" t="str">
        <f>VLOOKUP(A18,HOP!A:T,20,0)</f>
        <v>直连</v>
      </c>
    </row>
    <row r="19" s="4" customFormat="1" spans="1:9">
      <c r="A19" s="4">
        <v>14915531787</v>
      </c>
      <c r="B19" s="5">
        <v>44300</v>
      </c>
      <c r="C19" s="5">
        <v>44301</v>
      </c>
      <c r="D19" s="4">
        <v>305</v>
      </c>
      <c r="E19" s="4" t="str">
        <f>VLOOKUP(A19,HOP!A:L,12,0)</f>
        <v>305.00</v>
      </c>
      <c r="F19" s="4" t="str">
        <f>VLOOKUP(A19,HOP!A:C,3,0)</f>
        <v>2067086</v>
      </c>
      <c r="G19" s="4">
        <f>D19-E19</f>
        <v>0</v>
      </c>
      <c r="H19" s="4" t="str">
        <f>$H$1&amp;F19</f>
        <v>，2067086</v>
      </c>
      <c r="I19" s="4" t="str">
        <f>VLOOKUP(A19,HOP!A:T,20,0)</f>
        <v>直连</v>
      </c>
    </row>
    <row r="21" spans="4:4">
      <c r="D21" s="4">
        <f>SUM(D2:D20)</f>
        <v>6747</v>
      </c>
    </row>
    <row r="23" spans="1:1">
      <c r="A23" s="4" t="s">
        <v>79</v>
      </c>
    </row>
    <row r="24" spans="1:1">
      <c r="A24" s="4" t="s">
        <v>80</v>
      </c>
    </row>
  </sheetData>
  <autoFilter ref="A1:XFD21">
    <filterColumn colId="3">
      <filters blank="1">
        <filter val="210"/>
        <filter val="312"/>
        <filter val="652"/>
        <filter val="657"/>
        <filter val="159"/>
        <filter val="220"/>
        <filter val="960"/>
        <filter val="125"/>
        <filter val="231"/>
        <filter val="434"/>
        <filter val="140"/>
        <filter val="280"/>
        <filter val="380"/>
        <filter val="105"/>
        <filter val="305"/>
        <filter val="6747"/>
        <filter val="388"/>
        <filter val="1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14915531787</v>
      </c>
      <c r="B2" s="1" t="s">
        <v>98</v>
      </c>
      <c r="C2" s="1" t="s">
        <v>99</v>
      </c>
      <c r="D2" s="1" t="s">
        <v>100</v>
      </c>
      <c r="E2" s="1" t="s">
        <v>77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14914958525</v>
      </c>
      <c r="B3" s="1" t="s">
        <v>98</v>
      </c>
      <c r="C3" s="1" t="s">
        <v>112</v>
      </c>
      <c r="D3" s="1" t="s">
        <v>113</v>
      </c>
      <c r="E3" s="1" t="s">
        <v>73</v>
      </c>
      <c r="F3" s="1" t="s">
        <v>98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14914384598</v>
      </c>
      <c r="B4" s="1" t="s">
        <v>98</v>
      </c>
      <c r="C4" s="1" t="s">
        <v>116</v>
      </c>
      <c r="D4" s="1" t="s">
        <v>117</v>
      </c>
      <c r="E4" s="1" t="s">
        <v>67</v>
      </c>
      <c r="F4" s="1" t="s">
        <v>98</v>
      </c>
      <c r="G4" s="1" t="s">
        <v>101</v>
      </c>
      <c r="H4" s="1" t="s">
        <v>102</v>
      </c>
      <c r="I4" s="1" t="s">
        <v>118</v>
      </c>
      <c r="J4" s="1" t="s">
        <v>104</v>
      </c>
      <c r="K4" s="1" t="s">
        <v>118</v>
      </c>
      <c r="L4" s="1" t="s">
        <v>118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119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14914359815</v>
      </c>
      <c r="B5" s="1" t="s">
        <v>98</v>
      </c>
      <c r="C5" s="1" t="s">
        <v>120</v>
      </c>
      <c r="D5" s="1" t="s">
        <v>121</v>
      </c>
      <c r="E5" s="1" t="s">
        <v>64</v>
      </c>
      <c r="F5" s="1" t="s">
        <v>98</v>
      </c>
      <c r="G5" s="1" t="s">
        <v>101</v>
      </c>
      <c r="H5" s="1" t="s">
        <v>102</v>
      </c>
      <c r="I5" s="1" t="s">
        <v>122</v>
      </c>
      <c r="J5" s="1" t="s">
        <v>104</v>
      </c>
      <c r="K5" s="1" t="s">
        <v>122</v>
      </c>
      <c r="L5" s="1" t="s">
        <v>122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123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14914221924</v>
      </c>
      <c r="B6" s="1" t="s">
        <v>98</v>
      </c>
      <c r="C6" s="1" t="s">
        <v>124</v>
      </c>
      <c r="D6" s="1" t="s">
        <v>125</v>
      </c>
      <c r="E6" s="1" t="s">
        <v>61</v>
      </c>
      <c r="F6" s="1" t="s">
        <v>98</v>
      </c>
      <c r="G6" s="1" t="s">
        <v>101</v>
      </c>
      <c r="H6" s="1" t="s">
        <v>102</v>
      </c>
      <c r="I6" s="1" t="s">
        <v>126</v>
      </c>
      <c r="J6" s="1" t="s">
        <v>104</v>
      </c>
      <c r="K6" s="1" t="s">
        <v>126</v>
      </c>
      <c r="L6" s="1" t="s">
        <v>126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127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14910701474</v>
      </c>
      <c r="B7" s="1" t="s">
        <v>98</v>
      </c>
      <c r="C7" s="1" t="s">
        <v>128</v>
      </c>
      <c r="D7" s="1" t="s">
        <v>129</v>
      </c>
      <c r="E7" s="1" t="s">
        <v>58</v>
      </c>
      <c r="F7" s="1" t="s">
        <v>98</v>
      </c>
      <c r="G7" s="1" t="s">
        <v>101</v>
      </c>
      <c r="H7" s="1" t="s">
        <v>102</v>
      </c>
      <c r="I7" s="1" t="s">
        <v>130</v>
      </c>
      <c r="J7" s="1" t="s">
        <v>104</v>
      </c>
      <c r="K7" s="1" t="s">
        <v>130</v>
      </c>
      <c r="L7" s="1" t="s">
        <v>130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131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14910240490</v>
      </c>
      <c r="B8" s="1" t="s">
        <v>98</v>
      </c>
      <c r="C8" s="1" t="s">
        <v>132</v>
      </c>
      <c r="D8" s="1" t="s">
        <v>133</v>
      </c>
      <c r="E8" s="1" t="s">
        <v>56</v>
      </c>
      <c r="F8" s="1" t="s">
        <v>98</v>
      </c>
      <c r="G8" s="1" t="s">
        <v>101</v>
      </c>
      <c r="H8" s="1" t="s">
        <v>102</v>
      </c>
      <c r="I8" s="1" t="s">
        <v>134</v>
      </c>
      <c r="J8" s="1" t="s">
        <v>104</v>
      </c>
      <c r="K8" s="1" t="s">
        <v>134</v>
      </c>
      <c r="L8" s="1" t="s">
        <v>134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135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14909204433</v>
      </c>
      <c r="B9" s="1" t="s">
        <v>98</v>
      </c>
      <c r="C9" s="1" t="s">
        <v>136</v>
      </c>
      <c r="D9" s="1" t="s">
        <v>137</v>
      </c>
      <c r="E9" s="1" t="s">
        <v>54</v>
      </c>
      <c r="F9" s="1" t="s">
        <v>98</v>
      </c>
      <c r="G9" s="1" t="s">
        <v>101</v>
      </c>
      <c r="H9" s="1" t="s">
        <v>102</v>
      </c>
      <c r="I9" s="1" t="s">
        <v>138</v>
      </c>
      <c r="J9" s="1" t="s">
        <v>104</v>
      </c>
      <c r="K9" s="1" t="s">
        <v>138</v>
      </c>
      <c r="L9" s="1" t="s">
        <v>138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139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14909154137</v>
      </c>
      <c r="B10" s="1" t="s">
        <v>98</v>
      </c>
      <c r="C10" s="1" t="s">
        <v>140</v>
      </c>
      <c r="D10" s="1" t="s">
        <v>137</v>
      </c>
      <c r="E10" s="1" t="s">
        <v>53</v>
      </c>
      <c r="F10" s="1" t="s">
        <v>98</v>
      </c>
      <c r="G10" s="1" t="s">
        <v>101</v>
      </c>
      <c r="H10" s="1" t="s">
        <v>102</v>
      </c>
      <c r="I10" s="1" t="s">
        <v>141</v>
      </c>
      <c r="J10" s="1" t="s">
        <v>104</v>
      </c>
      <c r="K10" s="1" t="s">
        <v>141</v>
      </c>
      <c r="L10" s="1" t="s">
        <v>141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142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14908606686</v>
      </c>
      <c r="B11" s="1" t="s">
        <v>98</v>
      </c>
      <c r="C11" s="1" t="s">
        <v>143</v>
      </c>
      <c r="D11" s="1" t="s">
        <v>144</v>
      </c>
      <c r="E11" s="1" t="s">
        <v>51</v>
      </c>
      <c r="F11" s="1" t="s">
        <v>98</v>
      </c>
      <c r="G11" s="1" t="s">
        <v>101</v>
      </c>
      <c r="H11" s="1" t="s">
        <v>102</v>
      </c>
      <c r="I11" s="1" t="s">
        <v>145</v>
      </c>
      <c r="J11" s="1" t="s">
        <v>104</v>
      </c>
      <c r="K11" s="1" t="s">
        <v>145</v>
      </c>
      <c r="L11" s="1" t="s">
        <v>145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146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14908348620</v>
      </c>
      <c r="B12" s="1" t="s">
        <v>98</v>
      </c>
      <c r="C12" s="1" t="s">
        <v>147</v>
      </c>
      <c r="D12" s="1" t="s">
        <v>148</v>
      </c>
      <c r="E12" s="1" t="s">
        <v>48</v>
      </c>
      <c r="F12" s="1" t="s">
        <v>98</v>
      </c>
      <c r="G12" s="1" t="s">
        <v>101</v>
      </c>
      <c r="H12" s="1" t="s">
        <v>102</v>
      </c>
      <c r="I12" s="1" t="s">
        <v>149</v>
      </c>
      <c r="J12" s="1" t="s">
        <v>104</v>
      </c>
      <c r="K12" s="1" t="s">
        <v>149</v>
      </c>
      <c r="L12" s="1" t="s">
        <v>149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150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14901950455</v>
      </c>
      <c r="B13" s="1" t="s">
        <v>151</v>
      </c>
      <c r="C13" s="1" t="s">
        <v>152</v>
      </c>
      <c r="D13" s="1" t="s">
        <v>129</v>
      </c>
      <c r="E13" s="1" t="s">
        <v>45</v>
      </c>
      <c r="F13" s="1" t="s">
        <v>98</v>
      </c>
      <c r="G13" s="1" t="s">
        <v>101</v>
      </c>
      <c r="H13" s="1" t="s">
        <v>102</v>
      </c>
      <c r="I13" s="1" t="s">
        <v>153</v>
      </c>
      <c r="J13" s="1" t="s">
        <v>104</v>
      </c>
      <c r="K13" s="1" t="s">
        <v>153</v>
      </c>
      <c r="L13" s="1" t="s">
        <v>153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154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14901425674</v>
      </c>
      <c r="B14" s="1" t="s">
        <v>151</v>
      </c>
      <c r="C14" s="1" t="s">
        <v>155</v>
      </c>
      <c r="D14" s="1" t="s">
        <v>156</v>
      </c>
      <c r="E14" s="1" t="s">
        <v>42</v>
      </c>
      <c r="F14" s="1" t="s">
        <v>98</v>
      </c>
      <c r="G14" s="1" t="s">
        <v>101</v>
      </c>
      <c r="H14" s="1" t="s">
        <v>102</v>
      </c>
      <c r="I14" s="1" t="s">
        <v>157</v>
      </c>
      <c r="J14" s="1" t="s">
        <v>104</v>
      </c>
      <c r="K14" s="1" t="s">
        <v>157</v>
      </c>
      <c r="L14" s="1" t="s">
        <v>157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158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14899635640</v>
      </c>
      <c r="B15" s="1" t="s">
        <v>151</v>
      </c>
      <c r="C15" s="1" t="s">
        <v>159</v>
      </c>
      <c r="D15" s="1" t="s">
        <v>160</v>
      </c>
      <c r="E15" s="1" t="s">
        <v>39</v>
      </c>
      <c r="F15" s="1" t="s">
        <v>98</v>
      </c>
      <c r="G15" s="1" t="s">
        <v>101</v>
      </c>
      <c r="H15" s="1" t="s">
        <v>102</v>
      </c>
      <c r="I15" s="1" t="s">
        <v>161</v>
      </c>
      <c r="J15" s="1" t="s">
        <v>104</v>
      </c>
      <c r="K15" s="1" t="s">
        <v>161</v>
      </c>
      <c r="L15" s="1" t="s">
        <v>161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162</v>
      </c>
      <c r="R15" s="1" t="s">
        <v>109</v>
      </c>
      <c r="S15" s="1" t="s">
        <v>110</v>
      </c>
      <c r="T15" s="1" t="s">
        <v>111</v>
      </c>
    </row>
    <row r="16" s="1" customFormat="1" spans="1:20">
      <c r="A16" s="3">
        <v>14899612043</v>
      </c>
      <c r="B16" s="1" t="s">
        <v>151</v>
      </c>
      <c r="C16" s="1" t="s">
        <v>163</v>
      </c>
      <c r="D16" s="1" t="s">
        <v>160</v>
      </c>
      <c r="E16" s="1" t="s">
        <v>38</v>
      </c>
      <c r="F16" s="1" t="s">
        <v>151</v>
      </c>
      <c r="G16" s="1" t="s">
        <v>101</v>
      </c>
      <c r="H16" s="1" t="s">
        <v>102</v>
      </c>
      <c r="I16" s="1" t="s">
        <v>164</v>
      </c>
      <c r="J16" s="1" t="s">
        <v>104</v>
      </c>
      <c r="K16" s="1" t="s">
        <v>164</v>
      </c>
      <c r="L16" s="1" t="s">
        <v>164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165</v>
      </c>
      <c r="R16" s="1" t="s">
        <v>109</v>
      </c>
      <c r="S16" s="1" t="s">
        <v>110</v>
      </c>
      <c r="T16" s="1" t="s">
        <v>111</v>
      </c>
    </row>
    <row r="17" s="1" customFormat="1" spans="1:20">
      <c r="A17" s="3">
        <v>14895766790</v>
      </c>
      <c r="B17" s="1" t="s">
        <v>166</v>
      </c>
      <c r="C17" s="1" t="s">
        <v>167</v>
      </c>
      <c r="D17" s="1" t="s">
        <v>168</v>
      </c>
      <c r="E17" s="1" t="s">
        <v>35</v>
      </c>
      <c r="F17" s="1" t="s">
        <v>151</v>
      </c>
      <c r="G17" s="1" t="s">
        <v>101</v>
      </c>
      <c r="H17" s="1" t="s">
        <v>102</v>
      </c>
      <c r="I17" s="1" t="s">
        <v>169</v>
      </c>
      <c r="J17" s="1" t="s">
        <v>104</v>
      </c>
      <c r="K17" s="1" t="s">
        <v>169</v>
      </c>
      <c r="L17" s="1" t="s">
        <v>169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170</v>
      </c>
      <c r="R17" s="1" t="s">
        <v>109</v>
      </c>
      <c r="S17" s="1" t="s">
        <v>110</v>
      </c>
      <c r="T17" s="1" t="s">
        <v>111</v>
      </c>
    </row>
    <row r="18" s="1" customFormat="1" spans="1:20">
      <c r="A18" s="3">
        <v>14894727190</v>
      </c>
      <c r="B18" s="1" t="s">
        <v>166</v>
      </c>
      <c r="C18" s="1" t="s">
        <v>171</v>
      </c>
      <c r="D18" s="1" t="s">
        <v>172</v>
      </c>
      <c r="E18" s="1" t="s">
        <v>29</v>
      </c>
      <c r="F18" s="1" t="s">
        <v>98</v>
      </c>
      <c r="G18" s="1" t="s">
        <v>101</v>
      </c>
      <c r="H18" s="1" t="s">
        <v>102</v>
      </c>
      <c r="I18" s="1" t="s">
        <v>173</v>
      </c>
      <c r="J18" s="1" t="s">
        <v>104</v>
      </c>
      <c r="K18" s="1" t="s">
        <v>173</v>
      </c>
      <c r="L18" s="1" t="s">
        <v>173</v>
      </c>
      <c r="M18" s="1" t="s">
        <v>105</v>
      </c>
      <c r="N18" s="1" t="s">
        <v>105</v>
      </c>
      <c r="O18" s="1" t="s">
        <v>106</v>
      </c>
      <c r="P18" s="1" t="s">
        <v>107</v>
      </c>
      <c r="Q18" s="1" t="s">
        <v>174</v>
      </c>
      <c r="R18" s="1" t="s">
        <v>109</v>
      </c>
      <c r="S18" s="1" t="s">
        <v>110</v>
      </c>
      <c r="T1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2021-04-30T01:21:08Z</dcterms:created>
  <dcterms:modified xsi:type="dcterms:W3CDTF">2021-04-30T01:34:57Z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79DB6ADE0C7F48A8A41E6949FAD60BF6</vt:lpwstr>
  </property>
  <property fmtid="{D5CDD505-2E9C-101B-9397-08002B2CF9AE}" pid="3" name="KSOProductBuildVer">
    <vt:lpwstr>2052-11.1.0.10463</vt:lpwstr>
  </property>
</Properties>
</file>