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对账!$A$1:$I$19</definedName>
  </definedNames>
  <calcPr calcId="144525"/>
</workbook>
</file>

<file path=xl/sharedStrings.xml><?xml version="1.0" encoding="utf-8"?>
<sst xmlns="http://schemas.openxmlformats.org/spreadsheetml/2006/main" count="1067" uniqueCount="294">
  <si>
    <t>去哪儿网酒店预付对账单</t>
  </si>
  <si>
    <t>供应商名称：</t>
  </si>
  <si>
    <t>趣悠游</t>
  </si>
  <si>
    <t>结算周期：</t>
  </si>
  <si>
    <t>2021-04-26至2021-05-02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</si>
  <si>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</si>
  <si>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</si>
  <si>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</si>
  <si>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</si>
  <si>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</si>
  <si>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</si>
  <si>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</si>
  <si>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</si>
  <si>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</si>
  <si>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</si>
  <si>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</si>
  <si>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</si>
  <si>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</si>
  <si>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</si>
  <si>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</si>
  <si>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¥13,837.00</t>
  </si>
  <si>
    <t>¥2,547.00</t>
  </si>
  <si>
    <t>¥901.00</t>
  </si>
  <si>
    <t>¥37.48</t>
  </si>
  <si>
    <t>¥10,426.48</t>
  </si>
  <si>
    <t>分类信息</t>
  </si>
  <si>
    <t>业务类型</t>
  </si>
  <si>
    <t>酒店预付（点击查看明细）</t>
  </si>
  <si>
    <t>¥10,389.00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</si>
  <si>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</si>
  <si>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</si>
  <si>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</si>
  <si>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</si>
  <si>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</si>
  <si>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</si>
  <si>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</si>
  <si>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</si>
  <si>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</si>
  <si>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</si>
  <si>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</si>
  <si>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</si>
  <si>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</si>
  <si>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</si>
  <si>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</si>
  <si>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</si>
  <si>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</si>
  <si>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</si>
  <si>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</si>
  <si>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</si>
  <si>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</si>
  <si>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</si>
  <si>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</si>
  <si>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</si>
  <si>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</si>
  <si>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</si>
  <si>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</si>
  <si>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</si>
  <si>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</si>
  <si>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</si>
  <si>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</si>
  <si>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</si>
  <si>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</si>
  <si>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</si>
  <si>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</si>
  <si>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</si>
  <si>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</si>
  <si>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</si>
  <si>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</si>
  <si>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</si>
  <si>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</si>
  <si>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</si>
  <si>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</si>
  <si>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702614876068</t>
  </si>
  <si>
    <t>2086124</t>
  </si>
  <si>
    <t>酒店预付</t>
  </si>
  <si>
    <t>否</t>
  </si>
  <si>
    <t>普通</t>
  </si>
  <si>
    <t>197334215</t>
  </si>
  <si>
    <t>迪拜阿尔巴沙希尔顿逸林酒店</t>
  </si>
  <si>
    <t>1626188</t>
  </si>
  <si>
    <t>YU/XIANGCHUN|LI/KUN|LUO/SHIBAI</t>
  </si>
  <si>
    <t>2021-04-26</t>
  </si>
  <si>
    <t>2021-04-27</t>
  </si>
  <si>
    <t>¥990.00</t>
  </si>
  <si>
    <t>King Bed room</t>
  </si>
  <si>
    <t>WEBSITE</t>
  </si>
  <si>
    <t>702554544592</t>
  </si>
  <si>
    <t>1991214</t>
  </si>
  <si>
    <t>221888753</t>
  </si>
  <si>
    <t>香港帝景酒店</t>
  </si>
  <si>
    <t>YIP/KINFUNG</t>
  </si>
  <si>
    <t>2021-02-25</t>
  </si>
  <si>
    <t>¥266.00</t>
  </si>
  <si>
    <t>¥18.00</t>
  </si>
  <si>
    <t>¥248.00</t>
  </si>
  <si>
    <t>Mountain View Twin Room</t>
  </si>
  <si>
    <t>702609176070</t>
  </si>
  <si>
    <t>2076038</t>
  </si>
  <si>
    <t>221856539</t>
  </si>
  <si>
    <t>香港云浦酒店</t>
  </si>
  <si>
    <t>AU/KWENSHAN</t>
  </si>
  <si>
    <t>2021-04-21</t>
  </si>
  <si>
    <t>¥186.00</t>
  </si>
  <si>
    <t>¥15.00</t>
  </si>
  <si>
    <t>¥171.00</t>
  </si>
  <si>
    <t>Standard room</t>
  </si>
  <si>
    <t>702554997807</t>
  </si>
  <si>
    <t>1991216</t>
  </si>
  <si>
    <t>2021-04-28</t>
  </si>
  <si>
    <t>702614148357</t>
  </si>
  <si>
    <t>2085088</t>
  </si>
  <si>
    <t>¥205.00</t>
  </si>
  <si>
    <t>¥17.00</t>
  </si>
  <si>
    <t>¥188.00</t>
  </si>
  <si>
    <t>702615082403</t>
  </si>
  <si>
    <t>2086888</t>
  </si>
  <si>
    <t>221853425</t>
  </si>
  <si>
    <t>香港帝苑酒店</t>
  </si>
  <si>
    <t>TAM/MANHO|LAU/HOIYIU</t>
  </si>
  <si>
    <t>¥329.00</t>
  </si>
  <si>
    <t>¥25.00</t>
  </si>
  <si>
    <t>¥304.00</t>
  </si>
  <si>
    <t>Deluxe Room</t>
  </si>
  <si>
    <t>702607397237</t>
  </si>
  <si>
    <t>2073687</t>
  </si>
  <si>
    <t>809159854</t>
  </si>
  <si>
    <t>澳门丽思卡尔顿酒店</t>
  </si>
  <si>
    <t>FENG/RENJIE|JIANG/YIPING</t>
  </si>
  <si>
    <t>2021-04-19</t>
  </si>
  <si>
    <t>2021-04-29</t>
  </si>
  <si>
    <t>¥1,640.00</t>
  </si>
  <si>
    <t>¥129.00</t>
  </si>
  <si>
    <t>¥1,511.00</t>
  </si>
  <si>
    <t>premier suite</t>
  </si>
  <si>
    <t>702554202167</t>
  </si>
  <si>
    <t>1991219</t>
  </si>
  <si>
    <t>702604323973</t>
  </si>
  <si>
    <t>2069004</t>
  </si>
  <si>
    <t>221852783</t>
  </si>
  <si>
    <t>香港弥敦酒店</t>
  </si>
  <si>
    <t>KWOK/KATUNG</t>
  </si>
  <si>
    <t>2021-04-16</t>
  </si>
  <si>
    <t>2021-04-22</t>
  </si>
  <si>
    <t>2021-04-30</t>
  </si>
  <si>
    <t>¥2,544.00</t>
  </si>
  <si>
    <t>¥216.00</t>
  </si>
  <si>
    <t>¥2,328.00</t>
  </si>
  <si>
    <t>Smart Double room</t>
  </si>
  <si>
    <t>702617196039</t>
  </si>
  <si>
    <t>2091188</t>
  </si>
  <si>
    <t>OR/CHINGYEUNG</t>
  </si>
  <si>
    <t>702613554298</t>
  </si>
  <si>
    <t>2082451</t>
  </si>
  <si>
    <t>197331815</t>
  </si>
  <si>
    <t>倪迪亚赛森酒店</t>
  </si>
  <si>
    <t>ZHANG/LI</t>
  </si>
  <si>
    <t>2021-04-25</t>
  </si>
  <si>
    <t>¥1,528.00</t>
  </si>
  <si>
    <t>¥116.00</t>
  </si>
  <si>
    <t>¥1,412.00</t>
  </si>
  <si>
    <t>junior suite</t>
  </si>
  <si>
    <t>702617577416</t>
  </si>
  <si>
    <t>2091582</t>
  </si>
  <si>
    <t>2021-05-01</t>
  </si>
  <si>
    <t>¥232.00</t>
  </si>
  <si>
    <t>¥19.00</t>
  </si>
  <si>
    <t>¥213.00</t>
  </si>
  <si>
    <t>702618015050</t>
  </si>
  <si>
    <t>2092276</t>
  </si>
  <si>
    <t>197278715</t>
  </si>
  <si>
    <t>万隆布拉加宜必思尚品酒店</t>
  </si>
  <si>
    <t>ZHANG/JIANJUN|LI/KEKE</t>
  </si>
  <si>
    <t>¥316.00</t>
  </si>
  <si>
    <t>¥34.00</t>
  </si>
  <si>
    <t>¥282.00</t>
  </si>
  <si>
    <t>standard twin room</t>
  </si>
  <si>
    <t>702618290490</t>
  </si>
  <si>
    <t>2092227</t>
  </si>
  <si>
    <t>239998838</t>
  </si>
  <si>
    <t>LK 翡翠海滩酒店</t>
  </si>
  <si>
    <t>LIU/XIAOQING</t>
  </si>
  <si>
    <t>¥440.00</t>
  </si>
  <si>
    <t>¥45.00</t>
  </si>
  <si>
    <t>¥395.00</t>
  </si>
  <si>
    <t>Deluxe Twin Room with City View</t>
  </si>
  <si>
    <t>702618958618</t>
  </si>
  <si>
    <t>2092301</t>
  </si>
  <si>
    <t>2021-05-02</t>
  </si>
  <si>
    <t>¥259.00</t>
  </si>
  <si>
    <t>¥21.00</t>
  </si>
  <si>
    <t>¥238.00</t>
  </si>
  <si>
    <t>702619866809</t>
  </si>
  <si>
    <t>2095206</t>
  </si>
  <si>
    <t>221835698</t>
  </si>
  <si>
    <t>香港文华东方酒店</t>
  </si>
  <si>
    <t>MA/CHUNYIP</t>
  </si>
  <si>
    <t>¥2,484.00</t>
  </si>
  <si>
    <t>¥185.00</t>
  </si>
  <si>
    <t>¥2,299.00</t>
  </si>
  <si>
    <t>City View Twin Room</t>
  </si>
  <si>
    <t>702620108115</t>
  </si>
  <si>
    <t>2095970</t>
  </si>
  <si>
    <t>221838959</t>
  </si>
  <si>
    <t>澳门十六浦索菲特大酒店</t>
  </si>
  <si>
    <t>ZHANG/MEILI|JIANG/RUONI</t>
  </si>
  <si>
    <t>2021-05-03</t>
  </si>
  <si>
    <t>2021-05-04</t>
  </si>
  <si>
    <t>¥1,557.00</t>
  </si>
  <si>
    <t>2021-05-02 13:56:24</t>
  </si>
  <si>
    <t>Luxury Twin Room With River View</t>
  </si>
  <si>
    <t>合计</t>
  </si>
  <si>
    <t/>
  </si>
  <si>
    <t>¥11,290.00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</si>
  <si>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</si>
  <si>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</si>
  <si>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</si>
  <si>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</si>
  <si>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</si>
  <si>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</si>
  <si>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</si>
  <si>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csg_manual_202104161752222021997</t>
  </si>
  <si>
    <t>702589565249</t>
  </si>
  <si>
    <t>1615646</t>
  </si>
  <si>
    <t>赔付-房费追回</t>
  </si>
  <si>
    <t>--</t>
  </si>
  <si>
    <t>见字问好，订单702589565249取消扣860，现已结算822.52，故补回代理37.48人民币，我处已申请调账，预计在下月账期结算中查看，请知悉。</t>
  </si>
  <si>
    <t>返现日期</t>
  </si>
  <si>
    <t>，</t>
  </si>
  <si>
    <r>
      <t>本期收回</t>
    </r>
    <r>
      <rPr>
        <sz val="10"/>
        <rFont val="Arial"/>
        <charset val="134"/>
      </rPr>
      <t>37.48</t>
    </r>
  </si>
  <si>
    <r>
      <t xml:space="preserve">A210506173946481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1511</t>
    </r>
    <r>
      <rPr>
        <sz val="10"/>
        <rFont val="宋体"/>
        <charset val="134"/>
      </rPr>
      <t>元</t>
    </r>
  </si>
  <si>
    <r>
      <t xml:space="preserve">A210506174032481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8915.48</t>
    </r>
    <r>
      <rPr>
        <sz val="10"/>
        <rFont val="宋体"/>
        <charset val="134"/>
      </rPr>
      <t>元</t>
    </r>
  </si>
  <si>
    <r>
      <t>总计：</t>
    </r>
    <r>
      <rPr>
        <sz val="10"/>
        <rFont val="Arial"/>
        <charset val="134"/>
      </rPr>
      <t>10426.48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</si>
  <si>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</si>
  <si>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</si>
  <si>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</si>
  <si>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</si>
  <si>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</si>
  <si>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</si>
  <si>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</si>
  <si>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</si>
  <si>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</si>
  <si>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</si>
  <si>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</si>
  <si>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</si>
  <si>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</si>
  <si>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</si>
  <si>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</si>
  <si>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</si>
  <si>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MA CHUNYIP</t>
  </si>
  <si>
    <t>退房日周结</t>
  </si>
  <si>
    <t>2299.00</t>
  </si>
  <si>
    <t>RMB</t>
  </si>
  <si>
    <t>0</t>
  </si>
  <si>
    <t>0.00</t>
  </si>
  <si>
    <t>趣悠游国际直连</t>
  </si>
  <si>
    <t>2021-05-01 22:32:04</t>
  </si>
  <si>
    <t>广州汇登信息科技有限公司</t>
  </si>
  <si>
    <t>直连</t>
  </si>
  <si>
    <t>AU KWENSHAN</t>
  </si>
  <si>
    <t>238.00</t>
  </si>
  <si>
    <t>2021-04-30 13:28:59</t>
  </si>
  <si>
    <t>ZHANG JIANJUN,LI KEKE</t>
  </si>
  <si>
    <t>282.00</t>
  </si>
  <si>
    <t>2021-04-30 13:35:12</t>
  </si>
  <si>
    <t>LIU XIAOQING</t>
  </si>
  <si>
    <t>395.00</t>
  </si>
  <si>
    <t>2021-04-30 12:53:28</t>
  </si>
  <si>
    <t>213.00</t>
  </si>
  <si>
    <t>2021-04-29 22:45:19</t>
  </si>
  <si>
    <t>OR CHINGYEUNG</t>
  </si>
  <si>
    <t>304.00</t>
  </si>
  <si>
    <t>2021-04-29 19:52:30</t>
  </si>
  <si>
    <t>TAM MANHO,LAU HOIYIU</t>
  </si>
  <si>
    <t>2021-04-27 15:01:06</t>
  </si>
  <si>
    <t>188.00</t>
  </si>
  <si>
    <t>2021-04-26 14:54:43</t>
  </si>
  <si>
    <t xml:space="preserve">倪迪亚赛森酒店 </t>
  </si>
  <si>
    <t>ZHANG LI</t>
  </si>
  <si>
    <t>1412.00</t>
  </si>
  <si>
    <t>2021-04-25 04:23:29</t>
  </si>
  <si>
    <t>171.00</t>
  </si>
  <si>
    <t>2021-04-21 12:22:42</t>
  </si>
  <si>
    <t>FENG RENJIE,JIANG YIPING</t>
  </si>
  <si>
    <t>1511.00</t>
  </si>
  <si>
    <t>2021-04-19 20:16:19</t>
  </si>
  <si>
    <t>直采</t>
  </si>
  <si>
    <t>KWOK KATUNG</t>
  </si>
  <si>
    <t>2328.00</t>
  </si>
  <si>
    <t>2021-04-16 12:28:56</t>
  </si>
  <si>
    <t>YIP KINFUNG</t>
  </si>
  <si>
    <t>248.00</t>
  </si>
  <si>
    <t>2021-02-25 11:57:21</t>
  </si>
  <si>
    <t>2021-02-25 11:56:15</t>
  </si>
  <si>
    <t>2021-02-25 11:54:53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</si>
</sst>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13" borderId="12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4" borderId="16" applyNumberFormat="0" applyFon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9" fillId="22" borderId="15" applyNumberForma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1" fillId="22" borderId="12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9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9"/>
      <c r="H3" s="9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17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17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3</v>
      </c>
      <c r="M2" s="7">
        <v>1</v>
      </c>
      <c r="N2" s="7" t="s">
        <v>81</v>
      </c>
      <c r="O2" s="7" t="s">
        <v>81</v>
      </c>
      <c r="P2" s="7" t="s">
        <v>82</v>
      </c>
      <c r="Q2" s="7"/>
      <c r="R2" s="12" t="s">
        <v>83</v>
      </c>
      <c r="S2" s="14" t="s">
        <v>83</v>
      </c>
      <c r="T2" s="7"/>
      <c r="U2" s="12" t="s">
        <v>19</v>
      </c>
      <c r="V2" s="12" t="s">
        <v>19</v>
      </c>
      <c r="W2" s="14" t="s">
        <v>19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19</v>
      </c>
      <c r="AD2" t="s">
        <v>6</v>
      </c>
      <c r="AE2" t="s">
        <v>84</v>
      </c>
      <c r="AF2" t="s">
        <v>85</v>
      </c>
      <c r="AG2" t="s">
        <v>75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88</v>
      </c>
      <c r="H3" s="7" t="s">
        <v>89</v>
      </c>
      <c r="I3" s="7" t="s">
        <v>79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81</v>
      </c>
      <c r="P3" s="7" t="s">
        <v>82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75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98</v>
      </c>
      <c r="H4" s="7" t="s">
        <v>99</v>
      </c>
      <c r="I4" s="7" t="s">
        <v>79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81</v>
      </c>
      <c r="P4" s="7" t="s">
        <v>82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85</v>
      </c>
      <c r="AG4" t="s">
        <v>75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88</v>
      </c>
      <c r="H5" s="7" t="s">
        <v>89</v>
      </c>
      <c r="I5" s="7" t="s">
        <v>79</v>
      </c>
      <c r="J5" s="7" t="s">
        <v>2</v>
      </c>
      <c r="K5" s="7" t="s">
        <v>90</v>
      </c>
      <c r="L5" s="7">
        <v>1</v>
      </c>
      <c r="M5" s="7">
        <v>1</v>
      </c>
      <c r="N5" s="7" t="s">
        <v>91</v>
      </c>
      <c r="O5" s="7" t="s">
        <v>82</v>
      </c>
      <c r="P5" s="7" t="s">
        <v>108</v>
      </c>
      <c r="Q5" s="7"/>
      <c r="R5" s="12" t="s">
        <v>92</v>
      </c>
      <c r="S5" s="14" t="s">
        <v>19</v>
      </c>
      <c r="T5" s="7"/>
      <c r="U5" s="12" t="s">
        <v>19</v>
      </c>
      <c r="V5" s="12" t="s">
        <v>92</v>
      </c>
      <c r="W5" s="14" t="s">
        <v>93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94</v>
      </c>
      <c r="AD5" t="s">
        <v>6</v>
      </c>
      <c r="AE5" t="s">
        <v>95</v>
      </c>
      <c r="AF5" t="s">
        <v>85</v>
      </c>
      <c r="AG5" t="s">
        <v>75</v>
      </c>
      <c r="AH5" t="s">
        <v>19</v>
      </c>
    </row>
    <row r="6" ht="14.25" customHeight="1" spans="1:34">
      <c r="A6" s="6" t="s">
        <v>109</v>
      </c>
      <c r="B6" s="6" t="s">
        <v>110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98</v>
      </c>
      <c r="H6" s="7" t="s">
        <v>99</v>
      </c>
      <c r="I6" s="7" t="s">
        <v>79</v>
      </c>
      <c r="J6" s="7" t="s">
        <v>2</v>
      </c>
      <c r="K6" s="7" t="s">
        <v>100</v>
      </c>
      <c r="L6" s="7">
        <v>1</v>
      </c>
      <c r="M6" s="7">
        <v>1</v>
      </c>
      <c r="N6" s="7" t="s">
        <v>81</v>
      </c>
      <c r="O6" s="7" t="s">
        <v>82</v>
      </c>
      <c r="P6" s="7" t="s">
        <v>108</v>
      </c>
      <c r="Q6" s="7"/>
      <c r="R6" s="12" t="s">
        <v>111</v>
      </c>
      <c r="S6" s="14" t="s">
        <v>19</v>
      </c>
      <c r="T6" s="7"/>
      <c r="U6" s="12" t="s">
        <v>19</v>
      </c>
      <c r="V6" s="12" t="s">
        <v>111</v>
      </c>
      <c r="W6" s="14" t="s">
        <v>112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113</v>
      </c>
      <c r="AD6" t="s">
        <v>6</v>
      </c>
      <c r="AE6" t="s">
        <v>105</v>
      </c>
      <c r="AF6" t="s">
        <v>85</v>
      </c>
      <c r="AG6" t="s">
        <v>75</v>
      </c>
      <c r="AH6" t="s">
        <v>19</v>
      </c>
    </row>
    <row r="7" ht="14.25" customHeight="1" spans="1:34">
      <c r="A7" s="6" t="s">
        <v>114</v>
      </c>
      <c r="B7" s="6" t="s">
        <v>115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116</v>
      </c>
      <c r="H7" s="7" t="s">
        <v>117</v>
      </c>
      <c r="I7" s="7" t="s">
        <v>79</v>
      </c>
      <c r="J7" s="7" t="s">
        <v>2</v>
      </c>
      <c r="K7" s="7" t="s">
        <v>118</v>
      </c>
      <c r="L7" s="7">
        <v>1</v>
      </c>
      <c r="M7" s="7">
        <v>1</v>
      </c>
      <c r="N7" s="7" t="s">
        <v>82</v>
      </c>
      <c r="O7" s="7" t="s">
        <v>82</v>
      </c>
      <c r="P7" s="7" t="s">
        <v>108</v>
      </c>
      <c r="Q7" s="7"/>
      <c r="R7" s="12" t="s">
        <v>119</v>
      </c>
      <c r="S7" s="14" t="s">
        <v>19</v>
      </c>
      <c r="T7" s="7"/>
      <c r="U7" s="12" t="s">
        <v>19</v>
      </c>
      <c r="V7" s="12" t="s">
        <v>119</v>
      </c>
      <c r="W7" s="14" t="s">
        <v>120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85</v>
      </c>
      <c r="AG7" t="s">
        <v>75</v>
      </c>
      <c r="AH7" t="s">
        <v>19</v>
      </c>
    </row>
    <row r="8" ht="14.25" customHeight="1" spans="1:34">
      <c r="A8" s="6" t="s">
        <v>123</v>
      </c>
      <c r="B8" s="6" t="s">
        <v>124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125</v>
      </c>
      <c r="H8" s="7" t="s">
        <v>126</v>
      </c>
      <c r="I8" s="7" t="s">
        <v>79</v>
      </c>
      <c r="J8" s="7" t="s">
        <v>2</v>
      </c>
      <c r="K8" s="7" t="s">
        <v>127</v>
      </c>
      <c r="L8" s="7">
        <v>1</v>
      </c>
      <c r="M8" s="7">
        <v>1</v>
      </c>
      <c r="N8" s="7" t="s">
        <v>128</v>
      </c>
      <c r="O8" s="7" t="s">
        <v>108</v>
      </c>
      <c r="P8" s="7" t="s">
        <v>129</v>
      </c>
      <c r="Q8" s="7"/>
      <c r="R8" s="12" t="s">
        <v>130</v>
      </c>
      <c r="S8" s="14" t="s">
        <v>19</v>
      </c>
      <c r="T8" s="7"/>
      <c r="U8" s="12" t="s">
        <v>19</v>
      </c>
      <c r="V8" s="12" t="s">
        <v>130</v>
      </c>
      <c r="W8" s="14" t="s">
        <v>131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75</v>
      </c>
      <c r="AH8" t="s">
        <v>19</v>
      </c>
    </row>
    <row r="9" ht="14.25" customHeight="1" spans="1:34">
      <c r="A9" s="6" t="s">
        <v>134</v>
      </c>
      <c r="B9" s="6" t="s">
        <v>135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88</v>
      </c>
      <c r="H9" s="7" t="s">
        <v>89</v>
      </c>
      <c r="I9" s="7" t="s">
        <v>79</v>
      </c>
      <c r="J9" s="7" t="s">
        <v>2</v>
      </c>
      <c r="K9" s="7" t="s">
        <v>90</v>
      </c>
      <c r="L9" s="7">
        <v>1</v>
      </c>
      <c r="M9" s="7">
        <v>1</v>
      </c>
      <c r="N9" s="7" t="s">
        <v>91</v>
      </c>
      <c r="O9" s="7" t="s">
        <v>108</v>
      </c>
      <c r="P9" s="7" t="s">
        <v>129</v>
      </c>
      <c r="Q9" s="7"/>
      <c r="R9" s="12" t="s">
        <v>92</v>
      </c>
      <c r="S9" s="14" t="s">
        <v>19</v>
      </c>
      <c r="T9" s="7"/>
      <c r="U9" s="12" t="s">
        <v>19</v>
      </c>
      <c r="V9" s="12" t="s">
        <v>92</v>
      </c>
      <c r="W9" s="14" t="s">
        <v>93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94</v>
      </c>
      <c r="AD9" t="s">
        <v>6</v>
      </c>
      <c r="AE9" t="s">
        <v>95</v>
      </c>
      <c r="AF9" t="s">
        <v>85</v>
      </c>
      <c r="AG9" t="s">
        <v>75</v>
      </c>
      <c r="AH9" t="s">
        <v>19</v>
      </c>
    </row>
    <row r="10" ht="14.25" customHeight="1" spans="1:34">
      <c r="A10" s="6" t="s">
        <v>136</v>
      </c>
      <c r="B10" s="6" t="s">
        <v>137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138</v>
      </c>
      <c r="H10" s="7" t="s">
        <v>139</v>
      </c>
      <c r="I10" s="7" t="s">
        <v>79</v>
      </c>
      <c r="J10" s="7" t="s">
        <v>2</v>
      </c>
      <c r="K10" s="7" t="s">
        <v>140</v>
      </c>
      <c r="L10" s="7">
        <v>1</v>
      </c>
      <c r="M10" s="7">
        <v>8</v>
      </c>
      <c r="N10" s="7" t="s">
        <v>141</v>
      </c>
      <c r="O10" s="7" t="s">
        <v>142</v>
      </c>
      <c r="P10" s="7" t="s">
        <v>143</v>
      </c>
      <c r="Q10" s="7"/>
      <c r="R10" s="12" t="s">
        <v>144</v>
      </c>
      <c r="S10" s="14" t="s">
        <v>19</v>
      </c>
      <c r="T10" s="7"/>
      <c r="U10" s="12" t="s">
        <v>19</v>
      </c>
      <c r="V10" s="12" t="s">
        <v>144</v>
      </c>
      <c r="W10" s="14" t="s">
        <v>145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85</v>
      </c>
      <c r="AG10" t="s">
        <v>75</v>
      </c>
      <c r="AH10" t="s">
        <v>19</v>
      </c>
    </row>
    <row r="11" ht="14.25" customHeight="1" spans="1:34">
      <c r="A11" s="6" t="s">
        <v>148</v>
      </c>
      <c r="B11" s="6" t="s">
        <v>149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116</v>
      </c>
      <c r="H11" s="7" t="s">
        <v>117</v>
      </c>
      <c r="I11" s="7" t="s">
        <v>79</v>
      </c>
      <c r="J11" s="7" t="s">
        <v>2</v>
      </c>
      <c r="K11" s="7" t="s">
        <v>150</v>
      </c>
      <c r="L11" s="7">
        <v>1</v>
      </c>
      <c r="M11" s="7">
        <v>1</v>
      </c>
      <c r="N11" s="7" t="s">
        <v>129</v>
      </c>
      <c r="O11" s="7" t="s">
        <v>129</v>
      </c>
      <c r="P11" s="7" t="s">
        <v>143</v>
      </c>
      <c r="Q11" s="7"/>
      <c r="R11" s="12" t="s">
        <v>119</v>
      </c>
      <c r="S11" s="14" t="s">
        <v>19</v>
      </c>
      <c r="T11" s="7"/>
      <c r="U11" s="12" t="s">
        <v>19</v>
      </c>
      <c r="V11" s="12" t="s">
        <v>119</v>
      </c>
      <c r="W11" s="14" t="s">
        <v>120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121</v>
      </c>
      <c r="AD11" t="s">
        <v>6</v>
      </c>
      <c r="AE11" t="s">
        <v>122</v>
      </c>
      <c r="AF11" t="s">
        <v>85</v>
      </c>
      <c r="AG11" t="s">
        <v>75</v>
      </c>
      <c r="AH11" t="s">
        <v>19</v>
      </c>
    </row>
    <row r="12" ht="14.25" customHeight="1" spans="1:34">
      <c r="A12" s="6" t="s">
        <v>151</v>
      </c>
      <c r="B12" s="6" t="s">
        <v>152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153</v>
      </c>
      <c r="H12" s="7" t="s">
        <v>154</v>
      </c>
      <c r="I12" s="7" t="s">
        <v>79</v>
      </c>
      <c r="J12" s="7" t="s">
        <v>2</v>
      </c>
      <c r="K12" s="7" t="s">
        <v>155</v>
      </c>
      <c r="L12" s="7">
        <v>1</v>
      </c>
      <c r="M12" s="7">
        <v>4</v>
      </c>
      <c r="N12" s="7" t="s">
        <v>156</v>
      </c>
      <c r="O12" s="7" t="s">
        <v>81</v>
      </c>
      <c r="P12" s="7" t="s">
        <v>143</v>
      </c>
      <c r="Q12" s="7"/>
      <c r="R12" s="12" t="s">
        <v>157</v>
      </c>
      <c r="S12" s="14" t="s">
        <v>19</v>
      </c>
      <c r="T12" s="7"/>
      <c r="U12" s="12" t="s">
        <v>19</v>
      </c>
      <c r="V12" s="12" t="s">
        <v>157</v>
      </c>
      <c r="W12" s="14" t="s">
        <v>158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85</v>
      </c>
      <c r="AG12" t="s">
        <v>75</v>
      </c>
      <c r="AH12" t="s">
        <v>19</v>
      </c>
    </row>
    <row r="13" ht="14.25" customHeight="1" spans="1:34">
      <c r="A13" s="6" t="s">
        <v>161</v>
      </c>
      <c r="B13" s="6" t="s">
        <v>162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98</v>
      </c>
      <c r="H13" s="7" t="s">
        <v>99</v>
      </c>
      <c r="I13" s="7" t="s">
        <v>79</v>
      </c>
      <c r="J13" s="7" t="s">
        <v>2</v>
      </c>
      <c r="K13" s="7" t="s">
        <v>100</v>
      </c>
      <c r="L13" s="7">
        <v>1</v>
      </c>
      <c r="M13" s="7">
        <v>1</v>
      </c>
      <c r="N13" s="7" t="s">
        <v>129</v>
      </c>
      <c r="O13" s="7" t="s">
        <v>143</v>
      </c>
      <c r="P13" s="7" t="s">
        <v>163</v>
      </c>
      <c r="Q13" s="7"/>
      <c r="R13" s="12" t="s">
        <v>164</v>
      </c>
      <c r="S13" s="14" t="s">
        <v>19</v>
      </c>
      <c r="T13" s="7"/>
      <c r="U13" s="12" t="s">
        <v>19</v>
      </c>
      <c r="V13" s="12" t="s">
        <v>164</v>
      </c>
      <c r="W13" s="14" t="s">
        <v>165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166</v>
      </c>
      <c r="AD13" t="s">
        <v>6</v>
      </c>
      <c r="AE13" t="s">
        <v>105</v>
      </c>
      <c r="AF13" t="s">
        <v>85</v>
      </c>
      <c r="AG13" t="s">
        <v>75</v>
      </c>
      <c r="AH13" t="s">
        <v>19</v>
      </c>
    </row>
    <row r="14" ht="14.25" customHeight="1" spans="1:34">
      <c r="A14" s="6" t="s">
        <v>167</v>
      </c>
      <c r="B14" s="6" t="s">
        <v>168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169</v>
      </c>
      <c r="H14" s="7" t="s">
        <v>170</v>
      </c>
      <c r="I14" s="7" t="s">
        <v>79</v>
      </c>
      <c r="J14" s="7" t="s">
        <v>2</v>
      </c>
      <c r="K14" s="7" t="s">
        <v>171</v>
      </c>
      <c r="L14" s="7">
        <v>2</v>
      </c>
      <c r="M14" s="7">
        <v>1</v>
      </c>
      <c r="N14" s="7" t="s">
        <v>143</v>
      </c>
      <c r="O14" s="7" t="s">
        <v>143</v>
      </c>
      <c r="P14" s="7" t="s">
        <v>163</v>
      </c>
      <c r="Q14" s="7"/>
      <c r="R14" s="12" t="s">
        <v>172</v>
      </c>
      <c r="S14" s="14" t="s">
        <v>19</v>
      </c>
      <c r="T14" s="7"/>
      <c r="U14" s="12" t="s">
        <v>19</v>
      </c>
      <c r="V14" s="12" t="s">
        <v>172</v>
      </c>
      <c r="W14" s="14" t="s">
        <v>173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174</v>
      </c>
      <c r="AD14" t="s">
        <v>6</v>
      </c>
      <c r="AE14" t="s">
        <v>175</v>
      </c>
      <c r="AF14" t="s">
        <v>85</v>
      </c>
      <c r="AG14" t="s">
        <v>75</v>
      </c>
      <c r="AH14" t="s">
        <v>19</v>
      </c>
    </row>
    <row r="15" ht="14.25" customHeight="1" spans="1:34">
      <c r="A15" s="6" t="s">
        <v>176</v>
      </c>
      <c r="B15" s="6" t="s">
        <v>177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178</v>
      </c>
      <c r="H15" s="7" t="s">
        <v>179</v>
      </c>
      <c r="I15" s="7" t="s">
        <v>79</v>
      </c>
      <c r="J15" s="7" t="s">
        <v>2</v>
      </c>
      <c r="K15" s="7" t="s">
        <v>180</v>
      </c>
      <c r="L15" s="7">
        <v>1</v>
      </c>
      <c r="M15" s="7">
        <v>1</v>
      </c>
      <c r="N15" s="7" t="s">
        <v>143</v>
      </c>
      <c r="O15" s="7" t="s">
        <v>143</v>
      </c>
      <c r="P15" s="7" t="s">
        <v>163</v>
      </c>
      <c r="Q15" s="7"/>
      <c r="R15" s="12" t="s">
        <v>181</v>
      </c>
      <c r="S15" s="14" t="s">
        <v>19</v>
      </c>
      <c r="T15" s="7"/>
      <c r="U15" s="12" t="s">
        <v>19</v>
      </c>
      <c r="V15" s="12" t="s">
        <v>181</v>
      </c>
      <c r="W15" s="14" t="s">
        <v>182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85</v>
      </c>
      <c r="AG15" t="s">
        <v>75</v>
      </c>
      <c r="AH15" t="s">
        <v>19</v>
      </c>
    </row>
    <row r="16" ht="14.25" customHeight="1" spans="1:34">
      <c r="A16" s="6" t="s">
        <v>185</v>
      </c>
      <c r="B16" s="6" t="s">
        <v>186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98</v>
      </c>
      <c r="H16" s="7" t="s">
        <v>99</v>
      </c>
      <c r="I16" s="7" t="s">
        <v>79</v>
      </c>
      <c r="J16" s="7" t="s">
        <v>2</v>
      </c>
      <c r="K16" s="7" t="s">
        <v>100</v>
      </c>
      <c r="L16" s="7">
        <v>1</v>
      </c>
      <c r="M16" s="7">
        <v>1</v>
      </c>
      <c r="N16" s="7" t="s">
        <v>143</v>
      </c>
      <c r="O16" s="7" t="s">
        <v>163</v>
      </c>
      <c r="P16" s="7" t="s">
        <v>187</v>
      </c>
      <c r="Q16" s="7"/>
      <c r="R16" s="12" t="s">
        <v>188</v>
      </c>
      <c r="S16" s="14" t="s">
        <v>19</v>
      </c>
      <c r="T16" s="7"/>
      <c r="U16" s="12" t="s">
        <v>19</v>
      </c>
      <c r="V16" s="12" t="s">
        <v>188</v>
      </c>
      <c r="W16" s="14" t="s">
        <v>189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190</v>
      </c>
      <c r="AD16" t="s">
        <v>6</v>
      </c>
      <c r="AE16" t="s">
        <v>105</v>
      </c>
      <c r="AF16" t="s">
        <v>85</v>
      </c>
      <c r="AG16" t="s">
        <v>75</v>
      </c>
      <c r="AH16" t="s">
        <v>19</v>
      </c>
    </row>
    <row r="17" ht="14.25" customHeight="1" spans="1:34">
      <c r="A17" s="6" t="s">
        <v>191</v>
      </c>
      <c r="B17" s="6" t="s">
        <v>192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193</v>
      </c>
      <c r="H17" s="7" t="s">
        <v>194</v>
      </c>
      <c r="I17" s="7" t="s">
        <v>79</v>
      </c>
      <c r="J17" s="7" t="s">
        <v>2</v>
      </c>
      <c r="K17" s="7" t="s">
        <v>195</v>
      </c>
      <c r="L17" s="7">
        <v>1</v>
      </c>
      <c r="M17" s="7">
        <v>1</v>
      </c>
      <c r="N17" s="7" t="s">
        <v>163</v>
      </c>
      <c r="O17" s="7" t="s">
        <v>163</v>
      </c>
      <c r="P17" s="7" t="s">
        <v>187</v>
      </c>
      <c r="Q17" s="7"/>
      <c r="R17" s="12" t="s">
        <v>196</v>
      </c>
      <c r="S17" s="14" t="s">
        <v>19</v>
      </c>
      <c r="T17" s="7"/>
      <c r="U17" s="12" t="s">
        <v>19</v>
      </c>
      <c r="V17" s="12" t="s">
        <v>196</v>
      </c>
      <c r="W17" s="14" t="s">
        <v>197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85</v>
      </c>
      <c r="AG17" t="s">
        <v>75</v>
      </c>
      <c r="AH17" t="s">
        <v>19</v>
      </c>
    </row>
    <row r="18" ht="14.25" customHeight="1" spans="1:34">
      <c r="A18" s="6" t="s">
        <v>200</v>
      </c>
      <c r="B18" s="6" t="s">
        <v>201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202</v>
      </c>
      <c r="H18" s="7" t="s">
        <v>203</v>
      </c>
      <c r="I18" s="7" t="s">
        <v>79</v>
      </c>
      <c r="J18" s="7" t="s">
        <v>2</v>
      </c>
      <c r="K18" s="7" t="s">
        <v>204</v>
      </c>
      <c r="L18" s="7">
        <v>1</v>
      </c>
      <c r="M18" s="7">
        <v>1</v>
      </c>
      <c r="N18" s="7" t="s">
        <v>187</v>
      </c>
      <c r="O18" s="7" t="s">
        <v>205</v>
      </c>
      <c r="P18" s="7" t="s">
        <v>206</v>
      </c>
      <c r="Q18" s="7"/>
      <c r="R18" s="12" t="s">
        <v>207</v>
      </c>
      <c r="S18" s="14" t="s">
        <v>207</v>
      </c>
      <c r="T18" s="7" t="s">
        <v>208</v>
      </c>
      <c r="U18" s="12" t="s">
        <v>19</v>
      </c>
      <c r="V18" s="12" t="s">
        <v>19</v>
      </c>
      <c r="W18" s="14" t="s">
        <v>19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19</v>
      </c>
      <c r="AD18" t="s">
        <v>6</v>
      </c>
      <c r="AE18" t="s">
        <v>209</v>
      </c>
      <c r="AF18" t="s">
        <v>85</v>
      </c>
      <c r="AG18" t="s">
        <v>75</v>
      </c>
      <c r="AH18" t="s">
        <v>19</v>
      </c>
    </row>
    <row r="19" customHeight="1" spans="1:32">
      <c r="A19" s="10" t="s">
        <v>210</v>
      </c>
      <c r="B19" s="10"/>
      <c r="C19" s="10" t="s">
        <v>211</v>
      </c>
      <c r="D19" s="10"/>
      <c r="E19" s="10"/>
      <c r="F19" s="10"/>
      <c r="G19" s="10" t="s">
        <v>211</v>
      </c>
      <c r="H19" s="10" t="s">
        <v>211</v>
      </c>
      <c r="I19" s="10" t="s">
        <v>211</v>
      </c>
      <c r="J19" s="10" t="s">
        <v>211</v>
      </c>
      <c r="K19" s="10" t="s">
        <v>211</v>
      </c>
      <c r="L19" s="10" t="s">
        <v>211</v>
      </c>
      <c r="M19" s="10" t="s">
        <v>211</v>
      </c>
      <c r="N19" s="10" t="s">
        <v>211</v>
      </c>
      <c r="O19" s="10" t="s">
        <v>211</v>
      </c>
      <c r="P19" s="10" t="s">
        <v>211</v>
      </c>
      <c r="Q19" s="10"/>
      <c r="R19" s="13" t="s">
        <v>20</v>
      </c>
      <c r="S19" s="13" t="s">
        <v>21</v>
      </c>
      <c r="T19" s="10" t="s">
        <v>211</v>
      </c>
      <c r="U19" s="13"/>
      <c r="V19" s="13" t="s">
        <v>212</v>
      </c>
      <c r="W19" s="13" t="s">
        <v>22</v>
      </c>
      <c r="X19" s="13"/>
      <c r="Y19" s="13"/>
      <c r="Z19" s="13"/>
      <c r="AA19" s="10"/>
      <c r="AB19" s="13"/>
      <c r="AC19" s="10"/>
      <c r="AD19" s="10" t="s">
        <v>211</v>
      </c>
      <c r="AE19" s="10"/>
      <c r="AF1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213</v>
      </c>
      <c r="B1" s="4" t="s">
        <v>214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215</v>
      </c>
      <c r="H1" s="4" t="s">
        <v>216</v>
      </c>
      <c r="I1" s="4" t="s">
        <v>13</v>
      </c>
      <c r="J1" s="4" t="s">
        <v>17</v>
      </c>
      <c r="K1" s="4" t="s">
        <v>18</v>
      </c>
      <c r="L1" s="11" t="s">
        <v>217</v>
      </c>
      <c r="M1" s="4" t="s">
        <v>218</v>
      </c>
      <c r="N1" s="4" t="s">
        <v>219</v>
      </c>
    </row>
    <row r="2" ht="14.25" customHeight="1" spans="1:256">
      <c r="A2" s="6" t="s">
        <v>220</v>
      </c>
      <c r="B2" s="7" t="s">
        <v>221</v>
      </c>
      <c r="C2" s="7" t="s">
        <v>222</v>
      </c>
      <c r="D2" s="7" t="s">
        <v>2</v>
      </c>
      <c r="E2" s="7" t="s">
        <v>76</v>
      </c>
      <c r="F2" s="7" t="s">
        <v>75</v>
      </c>
      <c r="G2" s="7" t="s">
        <v>141</v>
      </c>
      <c r="H2" s="7" t="s">
        <v>223</v>
      </c>
      <c r="I2" s="12" t="s">
        <v>23</v>
      </c>
      <c r="J2" s="12" t="s">
        <v>19</v>
      </c>
      <c r="K2" s="12" t="s">
        <v>23</v>
      </c>
      <c r="L2" s="7" t="s">
        <v>224</v>
      </c>
      <c r="M2" s="7" t="s">
        <v>225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210</v>
      </c>
      <c r="B3" s="10" t="s">
        <v>211</v>
      </c>
      <c r="C3" s="10" t="s">
        <v>211</v>
      </c>
      <c r="D3" s="10" t="s">
        <v>211</v>
      </c>
      <c r="E3" s="10"/>
      <c r="F3" s="10"/>
      <c r="G3" s="10" t="s">
        <v>211</v>
      </c>
      <c r="H3" s="10" t="s">
        <v>211</v>
      </c>
      <c r="I3" s="13" t="s">
        <v>23</v>
      </c>
      <c r="J3" s="13"/>
      <c r="K3" s="13"/>
      <c r="L3" s="10"/>
      <c r="M3" s="10" t="s">
        <v>211</v>
      </c>
      <c r="N3" t="s">
        <v>211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226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"/>
  <sheetViews>
    <sheetView tabSelected="1" workbookViewId="0">
      <selection activeCell="A24" sqref="A24:A2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227</v>
      </c>
    </row>
    <row r="2" ht="14.25" hidden="1" customHeight="1" spans="1:9">
      <c r="A2" s="43" t="s">
        <v>72</v>
      </c>
      <c r="B2" s="7" t="s">
        <v>81</v>
      </c>
      <c r="C2" s="7" t="s">
        <v>82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VLOOKUP(A2,HOP!A:T,20,0)</f>
        <v>#N/A</v>
      </c>
    </row>
    <row r="3" ht="14.25" customHeight="1" spans="1:9">
      <c r="A3" s="6" t="s">
        <v>86</v>
      </c>
      <c r="B3" s="7" t="s">
        <v>81</v>
      </c>
      <c r="C3" s="7" t="s">
        <v>82</v>
      </c>
      <c r="D3" s="3">
        <v>248</v>
      </c>
      <c r="E3" t="str">
        <f>VLOOKUP(A3,HOP!A:L,12,0)</f>
        <v>248.00</v>
      </c>
      <c r="F3" t="str">
        <f>VLOOKUP(A3,HOP!A:C,3,0)</f>
        <v>1991214</v>
      </c>
      <c r="G3">
        <f t="shared" ref="G3:G19" si="0">D3-E3</f>
        <v>0</v>
      </c>
      <c r="H3" t="str">
        <f t="shared" ref="H3:H19" si="1">$H$1&amp;F3</f>
        <v>，1991214</v>
      </c>
      <c r="I3" t="str">
        <f>VLOOKUP(A3,HOP!A:T,20,0)</f>
        <v>直连</v>
      </c>
    </row>
    <row r="4" ht="14.25" customHeight="1" spans="1:9">
      <c r="A4" s="6" t="s">
        <v>96</v>
      </c>
      <c r="B4" s="7" t="s">
        <v>81</v>
      </c>
      <c r="C4" s="7" t="s">
        <v>82</v>
      </c>
      <c r="D4" s="3">
        <v>171</v>
      </c>
      <c r="E4" t="str">
        <f>VLOOKUP(A4,HOP!A:L,12,0)</f>
        <v>171.00</v>
      </c>
      <c r="F4" t="str">
        <f>VLOOKUP(A4,HOP!A:C,3,0)</f>
        <v>2076038</v>
      </c>
      <c r="G4">
        <f t="shared" si="0"/>
        <v>0</v>
      </c>
      <c r="H4" t="str">
        <f t="shared" si="1"/>
        <v>，2076038</v>
      </c>
      <c r="I4" t="str">
        <f>VLOOKUP(A4,HOP!A:T,20,0)</f>
        <v>直连</v>
      </c>
    </row>
    <row r="5" ht="14.25" customHeight="1" spans="1:9">
      <c r="A5" s="6" t="s">
        <v>106</v>
      </c>
      <c r="B5" s="7" t="s">
        <v>82</v>
      </c>
      <c r="C5" s="7" t="s">
        <v>108</v>
      </c>
      <c r="D5" s="3">
        <v>248</v>
      </c>
      <c r="E5" t="str">
        <f>VLOOKUP(A5,HOP!A:L,12,0)</f>
        <v>248.00</v>
      </c>
      <c r="F5" t="str">
        <f>VLOOKUP(A5,HOP!A:C,3,0)</f>
        <v>1991216</v>
      </c>
      <c r="G5">
        <f t="shared" si="0"/>
        <v>0</v>
      </c>
      <c r="H5" t="str">
        <f t="shared" si="1"/>
        <v>，1991216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82</v>
      </c>
      <c r="C6" s="7" t="s">
        <v>108</v>
      </c>
      <c r="D6" s="3">
        <v>188</v>
      </c>
      <c r="E6" t="str">
        <f>VLOOKUP(A6,HOP!A:L,12,0)</f>
        <v>188.00</v>
      </c>
      <c r="F6" t="str">
        <f>VLOOKUP(A6,HOP!A:C,3,0)</f>
        <v>2085088</v>
      </c>
      <c r="G6">
        <f t="shared" si="0"/>
        <v>0</v>
      </c>
      <c r="H6" t="str">
        <f t="shared" si="1"/>
        <v>，2085088</v>
      </c>
      <c r="I6" t="str">
        <f>VLOOKUP(A6,HOP!A:T,20,0)</f>
        <v>直连</v>
      </c>
    </row>
    <row r="7" ht="14.25" customHeight="1" spans="1:9">
      <c r="A7" s="6" t="s">
        <v>114</v>
      </c>
      <c r="B7" s="7" t="s">
        <v>82</v>
      </c>
      <c r="C7" s="7" t="s">
        <v>108</v>
      </c>
      <c r="D7" s="3">
        <v>304</v>
      </c>
      <c r="E7" t="str">
        <f>VLOOKUP(A7,HOP!A:L,12,0)</f>
        <v>304.00</v>
      </c>
      <c r="F7" t="str">
        <f>VLOOKUP(A7,HOP!A:C,3,0)</f>
        <v>2086888</v>
      </c>
      <c r="G7">
        <f t="shared" si="0"/>
        <v>0</v>
      </c>
      <c r="H7" t="str">
        <f t="shared" si="1"/>
        <v>，2086888</v>
      </c>
      <c r="I7" t="str">
        <f>VLOOKUP(A7,HOP!A:T,20,0)</f>
        <v>直连</v>
      </c>
    </row>
    <row r="8" ht="14.25" hidden="1" customHeight="1" spans="1:9">
      <c r="A8" s="6" t="s">
        <v>123</v>
      </c>
      <c r="B8" s="7" t="s">
        <v>108</v>
      </c>
      <c r="C8" s="7" t="s">
        <v>129</v>
      </c>
      <c r="D8" s="3">
        <v>1511</v>
      </c>
      <c r="E8" t="str">
        <f>VLOOKUP(A8,HOP!A:L,12,0)</f>
        <v>1511.00</v>
      </c>
      <c r="F8" t="str">
        <f>VLOOKUP(A8,HOP!A:C,3,0)</f>
        <v>2073687</v>
      </c>
      <c r="G8">
        <f t="shared" si="0"/>
        <v>0</v>
      </c>
      <c r="H8" t="str">
        <f t="shared" si="1"/>
        <v>，2073687</v>
      </c>
      <c r="I8" t="str">
        <f>VLOOKUP(A8,HOP!A:T,20,0)</f>
        <v>直采</v>
      </c>
    </row>
    <row r="9" ht="14.25" customHeight="1" spans="1:9">
      <c r="A9" s="6" t="s">
        <v>134</v>
      </c>
      <c r="B9" s="7" t="s">
        <v>108</v>
      </c>
      <c r="C9" s="7" t="s">
        <v>129</v>
      </c>
      <c r="D9" s="3">
        <v>248</v>
      </c>
      <c r="E9" t="str">
        <f>VLOOKUP(A9,HOP!A:L,12,0)</f>
        <v>248.00</v>
      </c>
      <c r="F9" t="str">
        <f>VLOOKUP(A9,HOP!A:C,3,0)</f>
        <v>1991219</v>
      </c>
      <c r="G9">
        <f t="shared" si="0"/>
        <v>0</v>
      </c>
      <c r="H9" t="str">
        <f t="shared" si="1"/>
        <v>，1991219</v>
      </c>
      <c r="I9" t="str">
        <f>VLOOKUP(A9,HOP!A:T,20,0)</f>
        <v>直连</v>
      </c>
    </row>
    <row r="10" ht="14.25" customHeight="1" spans="1:9">
      <c r="A10" s="6" t="s">
        <v>136</v>
      </c>
      <c r="B10" s="7" t="s">
        <v>142</v>
      </c>
      <c r="C10" s="7" t="s">
        <v>143</v>
      </c>
      <c r="D10" s="3">
        <v>2328</v>
      </c>
      <c r="E10" t="str">
        <f>VLOOKUP(A10,HOP!A:L,12,0)</f>
        <v>2328.00</v>
      </c>
      <c r="F10" t="str">
        <f>VLOOKUP(A10,HOP!A:C,3,0)</f>
        <v>2069004</v>
      </c>
      <c r="G10">
        <f t="shared" si="0"/>
        <v>0</v>
      </c>
      <c r="H10" t="str">
        <f t="shared" si="1"/>
        <v>，2069004</v>
      </c>
      <c r="I10" t="str">
        <f>VLOOKUP(A10,HOP!A:T,20,0)</f>
        <v>直连</v>
      </c>
    </row>
    <row r="11" ht="14.25" customHeight="1" spans="1:9">
      <c r="A11" s="6" t="s">
        <v>148</v>
      </c>
      <c r="B11" s="7" t="s">
        <v>129</v>
      </c>
      <c r="C11" s="7" t="s">
        <v>143</v>
      </c>
      <c r="D11" s="3">
        <v>304</v>
      </c>
      <c r="E11" t="str">
        <f>VLOOKUP(A11,HOP!A:L,12,0)</f>
        <v>304.00</v>
      </c>
      <c r="F11" t="str">
        <f>VLOOKUP(A11,HOP!A:C,3,0)</f>
        <v>2091188</v>
      </c>
      <c r="G11">
        <f t="shared" si="0"/>
        <v>0</v>
      </c>
      <c r="H11" t="str">
        <f t="shared" si="1"/>
        <v>，2091188</v>
      </c>
      <c r="I11" t="str">
        <f>VLOOKUP(A11,HOP!A:T,20,0)</f>
        <v>直连</v>
      </c>
    </row>
    <row r="12" ht="14.25" customHeight="1" spans="1:9">
      <c r="A12" s="6" t="s">
        <v>151</v>
      </c>
      <c r="B12" s="7" t="s">
        <v>81</v>
      </c>
      <c r="C12" s="7" t="s">
        <v>143</v>
      </c>
      <c r="D12" s="3">
        <v>1412</v>
      </c>
      <c r="E12" t="str">
        <f>VLOOKUP(A12,HOP!A:L,12,0)</f>
        <v>1412.00</v>
      </c>
      <c r="F12" t="str">
        <f>VLOOKUP(A12,HOP!A:C,3,0)</f>
        <v>2082451</v>
      </c>
      <c r="G12">
        <f t="shared" si="0"/>
        <v>0</v>
      </c>
      <c r="H12" t="str">
        <f t="shared" si="1"/>
        <v>，2082451</v>
      </c>
      <c r="I12" t="str">
        <f>VLOOKUP(A12,HOP!A:T,20,0)</f>
        <v>直连</v>
      </c>
    </row>
    <row r="13" ht="14.25" customHeight="1" spans="1:9">
      <c r="A13" s="6" t="s">
        <v>161</v>
      </c>
      <c r="B13" s="7" t="s">
        <v>143</v>
      </c>
      <c r="C13" s="7" t="s">
        <v>163</v>
      </c>
      <c r="D13" s="3">
        <v>213</v>
      </c>
      <c r="E13" t="str">
        <f>VLOOKUP(A13,HOP!A:L,12,0)</f>
        <v>213.00</v>
      </c>
      <c r="F13" t="str">
        <f>VLOOKUP(A13,HOP!A:C,3,0)</f>
        <v>2091582</v>
      </c>
      <c r="G13">
        <f t="shared" si="0"/>
        <v>0</v>
      </c>
      <c r="H13" t="str">
        <f t="shared" si="1"/>
        <v>，2091582</v>
      </c>
      <c r="I13" t="str">
        <f>VLOOKUP(A13,HOP!A:T,20,0)</f>
        <v>直连</v>
      </c>
    </row>
    <row r="14" ht="14.25" customHeight="1" spans="1:9">
      <c r="A14" s="6" t="s">
        <v>167</v>
      </c>
      <c r="B14" s="7" t="s">
        <v>143</v>
      </c>
      <c r="C14" s="7" t="s">
        <v>163</v>
      </c>
      <c r="D14" s="3">
        <v>282</v>
      </c>
      <c r="E14" t="str">
        <f>VLOOKUP(A14,HOP!A:L,12,0)</f>
        <v>282.00</v>
      </c>
      <c r="F14" t="str">
        <f>VLOOKUP(A14,HOP!A:C,3,0)</f>
        <v>2092276</v>
      </c>
      <c r="G14">
        <f t="shared" si="0"/>
        <v>0</v>
      </c>
      <c r="H14" t="str">
        <f t="shared" si="1"/>
        <v>，2092276</v>
      </c>
      <c r="I14" t="str">
        <f>VLOOKUP(A14,HOP!A:T,20,0)</f>
        <v>直连</v>
      </c>
    </row>
    <row r="15" ht="14.25" customHeight="1" spans="1:9">
      <c r="A15" s="6" t="s">
        <v>176</v>
      </c>
      <c r="B15" s="7" t="s">
        <v>143</v>
      </c>
      <c r="C15" s="7" t="s">
        <v>163</v>
      </c>
      <c r="D15" s="3">
        <v>395</v>
      </c>
      <c r="E15" t="str">
        <f>VLOOKUP(A15,HOP!A:L,12,0)</f>
        <v>395.00</v>
      </c>
      <c r="F15" t="str">
        <f>VLOOKUP(A15,HOP!A:C,3,0)</f>
        <v>2092227</v>
      </c>
      <c r="G15">
        <f t="shared" si="0"/>
        <v>0</v>
      </c>
      <c r="H15" t="str">
        <f t="shared" si="1"/>
        <v>，2092227</v>
      </c>
      <c r="I15" t="str">
        <f>VLOOKUP(A15,HOP!A:T,20,0)</f>
        <v>直连</v>
      </c>
    </row>
    <row r="16" ht="14.25" customHeight="1" spans="1:9">
      <c r="A16" s="6" t="s">
        <v>185</v>
      </c>
      <c r="B16" s="7" t="s">
        <v>163</v>
      </c>
      <c r="C16" s="7" t="s">
        <v>187</v>
      </c>
      <c r="D16" s="3">
        <v>238</v>
      </c>
      <c r="E16" t="str">
        <f>VLOOKUP(A16,HOP!A:L,12,0)</f>
        <v>238.00</v>
      </c>
      <c r="F16" t="str">
        <f>VLOOKUP(A16,HOP!A:C,3,0)</f>
        <v>2092301</v>
      </c>
      <c r="G16">
        <f t="shared" si="0"/>
        <v>0</v>
      </c>
      <c r="H16" t="str">
        <f t="shared" si="1"/>
        <v>，2092301</v>
      </c>
      <c r="I16" t="str">
        <f>VLOOKUP(A16,HOP!A:T,20,0)</f>
        <v>直连</v>
      </c>
    </row>
    <row r="17" ht="14.25" customHeight="1" spans="1:9">
      <c r="A17" s="6" t="s">
        <v>191</v>
      </c>
      <c r="B17" s="7" t="s">
        <v>163</v>
      </c>
      <c r="C17" s="7" t="s">
        <v>187</v>
      </c>
      <c r="D17" s="3">
        <v>2299</v>
      </c>
      <c r="E17" t="str">
        <f>VLOOKUP(A17,HOP!A:L,12,0)</f>
        <v>2299.00</v>
      </c>
      <c r="F17" t="str">
        <f>VLOOKUP(A17,HOP!A:C,3,0)</f>
        <v>2095206</v>
      </c>
      <c r="G17">
        <f t="shared" si="0"/>
        <v>0</v>
      </c>
      <c r="H17" t="str">
        <f t="shared" si="1"/>
        <v>，2095206</v>
      </c>
      <c r="I17" t="str">
        <f>VLOOKUP(A17,HOP!A:T,20,0)</f>
        <v>直连</v>
      </c>
    </row>
    <row r="18" ht="14.25" hidden="1" customHeight="1" spans="1:9">
      <c r="A18" s="43" t="s">
        <v>200</v>
      </c>
      <c r="B18" s="7" t="s">
        <v>205</v>
      </c>
      <c r="C18" s="7" t="s">
        <v>206</v>
      </c>
      <c r="D18" s="3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VLOOKUP(A18,HOP!A:T,20,0)</f>
        <v>#N/A</v>
      </c>
    </row>
    <row r="19" spans="1:10">
      <c r="A19" s="44" t="s">
        <v>221</v>
      </c>
      <c r="D19" s="8">
        <v>37.48</v>
      </c>
      <c r="E19" t="e">
        <f>VLOOKUP(A19,HOP!A:L,12,0)</f>
        <v>#N/A</v>
      </c>
      <c r="F19">
        <v>2043833</v>
      </c>
      <c r="G19" t="e">
        <f t="shared" si="0"/>
        <v>#N/A</v>
      </c>
      <c r="H19" t="str">
        <f t="shared" si="1"/>
        <v>，2043833</v>
      </c>
      <c r="I19" t="e">
        <f>VLOOKUP(A19,HOP!A:T,20,0)</f>
        <v>#N/A</v>
      </c>
      <c r="J19" s="5" t="s">
        <v>228</v>
      </c>
    </row>
    <row r="21" spans="4:4">
      <c r="D21" s="3">
        <f>SUM(D2:D20)</f>
        <v>10426.48</v>
      </c>
    </row>
    <row r="22" ht="14.25" spans="4:4">
      <c r="D22" s="9"/>
    </row>
    <row r="24" spans="1:1">
      <c r="A24" t="s">
        <v>229</v>
      </c>
    </row>
    <row r="25" spans="1:1">
      <c r="A25" t="s">
        <v>230</v>
      </c>
    </row>
    <row r="26" spans="1:1">
      <c r="A26" s="5" t="s">
        <v>231</v>
      </c>
    </row>
  </sheetData>
  <autoFilter ref="A1:I19">
    <filterColumn colId="3">
      <filters>
        <filter val="171.00"/>
        <filter val="188.00"/>
        <filter val="213.00"/>
        <filter val="238.00"/>
        <filter val="248.00"/>
        <filter val="282.00"/>
        <filter val="304.00"/>
        <filter val="395.00"/>
        <filter val="2,299.00"/>
        <filter val="2,328.00"/>
        <filter val="1,412.00"/>
        <filter val="1,511.00"/>
        <filter val="37.48"/>
      </filters>
    </filterColumn>
    <filterColumn colId="8">
      <customFilters>
        <customFilter operator="equal" val="直连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232</v>
      </c>
      <c r="B1" s="2" t="s">
        <v>233</v>
      </c>
      <c r="C1" s="2" t="s">
        <v>234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235</v>
      </c>
      <c r="I1" s="2" t="s">
        <v>236</v>
      </c>
      <c r="J1" s="2" t="s">
        <v>237</v>
      </c>
      <c r="K1" s="2" t="s">
        <v>238</v>
      </c>
      <c r="L1" s="2" t="s">
        <v>239</v>
      </c>
      <c r="M1" s="2" t="s">
        <v>240</v>
      </c>
      <c r="N1" s="2" t="s">
        <v>241</v>
      </c>
      <c r="O1" s="2" t="s">
        <v>242</v>
      </c>
      <c r="P1" s="2" t="s">
        <v>243</v>
      </c>
      <c r="Q1" s="2" t="s">
        <v>244</v>
      </c>
      <c r="R1" s="2" t="s">
        <v>245</v>
      </c>
      <c r="S1" s="2" t="s">
        <v>246</v>
      </c>
      <c r="T1" s="2" t="s">
        <v>247</v>
      </c>
    </row>
    <row r="2" s="1" customFormat="1" spans="1:20">
      <c r="A2" s="1" t="s">
        <v>191</v>
      </c>
      <c r="B2" s="1" t="s">
        <v>163</v>
      </c>
      <c r="C2" s="1" t="s">
        <v>192</v>
      </c>
      <c r="D2" s="1" t="s">
        <v>194</v>
      </c>
      <c r="E2" s="1" t="s">
        <v>248</v>
      </c>
      <c r="F2" s="1" t="s">
        <v>163</v>
      </c>
      <c r="G2" s="1" t="s">
        <v>187</v>
      </c>
      <c r="H2" s="1" t="s">
        <v>249</v>
      </c>
      <c r="I2" s="1" t="s">
        <v>250</v>
      </c>
      <c r="J2" s="1" t="s">
        <v>251</v>
      </c>
      <c r="K2" s="1" t="s">
        <v>250</v>
      </c>
      <c r="L2" s="1" t="s">
        <v>250</v>
      </c>
      <c r="M2" s="1" t="s">
        <v>252</v>
      </c>
      <c r="N2" s="1" t="s">
        <v>252</v>
      </c>
      <c r="O2" s="1" t="s">
        <v>253</v>
      </c>
      <c r="P2" s="1" t="s">
        <v>254</v>
      </c>
      <c r="Q2" s="1" t="s">
        <v>255</v>
      </c>
      <c r="R2" s="1" t="s">
        <v>75</v>
      </c>
      <c r="S2" s="1" t="s">
        <v>256</v>
      </c>
      <c r="T2" s="1" t="s">
        <v>257</v>
      </c>
    </row>
    <row r="3" s="1" customFormat="1" spans="1:20">
      <c r="A3" s="1" t="s">
        <v>185</v>
      </c>
      <c r="B3" s="1" t="s">
        <v>143</v>
      </c>
      <c r="C3" s="1" t="s">
        <v>186</v>
      </c>
      <c r="D3" s="1" t="s">
        <v>99</v>
      </c>
      <c r="E3" s="1" t="s">
        <v>258</v>
      </c>
      <c r="F3" s="1" t="s">
        <v>163</v>
      </c>
      <c r="G3" s="1" t="s">
        <v>187</v>
      </c>
      <c r="H3" s="1" t="s">
        <v>249</v>
      </c>
      <c r="I3" s="1" t="s">
        <v>259</v>
      </c>
      <c r="J3" s="1" t="s">
        <v>251</v>
      </c>
      <c r="K3" s="1" t="s">
        <v>259</v>
      </c>
      <c r="L3" s="1" t="s">
        <v>259</v>
      </c>
      <c r="M3" s="1" t="s">
        <v>252</v>
      </c>
      <c r="N3" s="1" t="s">
        <v>252</v>
      </c>
      <c r="O3" s="1" t="s">
        <v>253</v>
      </c>
      <c r="P3" s="1" t="s">
        <v>254</v>
      </c>
      <c r="Q3" s="1" t="s">
        <v>260</v>
      </c>
      <c r="R3" s="1" t="s">
        <v>75</v>
      </c>
      <c r="S3" s="1" t="s">
        <v>256</v>
      </c>
      <c r="T3" s="1" t="s">
        <v>257</v>
      </c>
    </row>
    <row r="4" s="1" customFormat="1" spans="1:20">
      <c r="A4" s="1" t="s">
        <v>167</v>
      </c>
      <c r="B4" s="1" t="s">
        <v>143</v>
      </c>
      <c r="C4" s="1" t="s">
        <v>168</v>
      </c>
      <c r="D4" s="1" t="s">
        <v>170</v>
      </c>
      <c r="E4" s="1" t="s">
        <v>261</v>
      </c>
      <c r="F4" s="1" t="s">
        <v>143</v>
      </c>
      <c r="G4" s="1" t="s">
        <v>163</v>
      </c>
      <c r="H4" s="1" t="s">
        <v>249</v>
      </c>
      <c r="I4" s="1" t="s">
        <v>262</v>
      </c>
      <c r="J4" s="1" t="s">
        <v>251</v>
      </c>
      <c r="K4" s="1" t="s">
        <v>262</v>
      </c>
      <c r="L4" s="1" t="s">
        <v>262</v>
      </c>
      <c r="M4" s="1" t="s">
        <v>252</v>
      </c>
      <c r="N4" s="1" t="s">
        <v>252</v>
      </c>
      <c r="O4" s="1" t="s">
        <v>253</v>
      </c>
      <c r="P4" s="1" t="s">
        <v>254</v>
      </c>
      <c r="Q4" s="1" t="s">
        <v>263</v>
      </c>
      <c r="R4" s="1" t="s">
        <v>75</v>
      </c>
      <c r="S4" s="1" t="s">
        <v>256</v>
      </c>
      <c r="T4" s="1" t="s">
        <v>257</v>
      </c>
    </row>
    <row r="5" s="1" customFormat="1" spans="1:20">
      <c r="A5" s="1" t="s">
        <v>176</v>
      </c>
      <c r="B5" s="1" t="s">
        <v>143</v>
      </c>
      <c r="C5" s="1" t="s">
        <v>177</v>
      </c>
      <c r="D5" s="1" t="s">
        <v>179</v>
      </c>
      <c r="E5" s="1" t="s">
        <v>264</v>
      </c>
      <c r="F5" s="1" t="s">
        <v>143</v>
      </c>
      <c r="G5" s="1" t="s">
        <v>163</v>
      </c>
      <c r="H5" s="1" t="s">
        <v>249</v>
      </c>
      <c r="I5" s="1" t="s">
        <v>265</v>
      </c>
      <c r="J5" s="1" t="s">
        <v>251</v>
      </c>
      <c r="K5" s="1" t="s">
        <v>265</v>
      </c>
      <c r="L5" s="1" t="s">
        <v>265</v>
      </c>
      <c r="M5" s="1" t="s">
        <v>252</v>
      </c>
      <c r="N5" s="1" t="s">
        <v>252</v>
      </c>
      <c r="O5" s="1" t="s">
        <v>253</v>
      </c>
      <c r="P5" s="1" t="s">
        <v>254</v>
      </c>
      <c r="Q5" s="1" t="s">
        <v>266</v>
      </c>
      <c r="R5" s="1" t="s">
        <v>75</v>
      </c>
      <c r="S5" s="1" t="s">
        <v>256</v>
      </c>
      <c r="T5" s="1" t="s">
        <v>257</v>
      </c>
    </row>
    <row r="6" s="1" customFormat="1" spans="1:20">
      <c r="A6" s="1" t="s">
        <v>161</v>
      </c>
      <c r="B6" s="1" t="s">
        <v>129</v>
      </c>
      <c r="C6" s="1" t="s">
        <v>162</v>
      </c>
      <c r="D6" s="1" t="s">
        <v>99</v>
      </c>
      <c r="E6" s="1" t="s">
        <v>258</v>
      </c>
      <c r="F6" s="1" t="s">
        <v>143</v>
      </c>
      <c r="G6" s="1" t="s">
        <v>163</v>
      </c>
      <c r="H6" s="1" t="s">
        <v>249</v>
      </c>
      <c r="I6" s="1" t="s">
        <v>267</v>
      </c>
      <c r="J6" s="1" t="s">
        <v>251</v>
      </c>
      <c r="K6" s="1" t="s">
        <v>267</v>
      </c>
      <c r="L6" s="1" t="s">
        <v>267</v>
      </c>
      <c r="M6" s="1" t="s">
        <v>252</v>
      </c>
      <c r="N6" s="1" t="s">
        <v>252</v>
      </c>
      <c r="O6" s="1" t="s">
        <v>253</v>
      </c>
      <c r="P6" s="1" t="s">
        <v>254</v>
      </c>
      <c r="Q6" s="1" t="s">
        <v>268</v>
      </c>
      <c r="R6" s="1" t="s">
        <v>75</v>
      </c>
      <c r="S6" s="1" t="s">
        <v>256</v>
      </c>
      <c r="T6" s="1" t="s">
        <v>257</v>
      </c>
    </row>
    <row r="7" s="1" customFormat="1" spans="1:20">
      <c r="A7" s="1" t="s">
        <v>148</v>
      </c>
      <c r="B7" s="1" t="s">
        <v>129</v>
      </c>
      <c r="C7" s="1" t="s">
        <v>149</v>
      </c>
      <c r="D7" s="1" t="s">
        <v>117</v>
      </c>
      <c r="E7" s="1" t="s">
        <v>269</v>
      </c>
      <c r="F7" s="1" t="s">
        <v>129</v>
      </c>
      <c r="G7" s="1" t="s">
        <v>143</v>
      </c>
      <c r="H7" s="1" t="s">
        <v>249</v>
      </c>
      <c r="I7" s="1" t="s">
        <v>270</v>
      </c>
      <c r="J7" s="1" t="s">
        <v>251</v>
      </c>
      <c r="K7" s="1" t="s">
        <v>270</v>
      </c>
      <c r="L7" s="1" t="s">
        <v>270</v>
      </c>
      <c r="M7" s="1" t="s">
        <v>252</v>
      </c>
      <c r="N7" s="1" t="s">
        <v>252</v>
      </c>
      <c r="O7" s="1" t="s">
        <v>253</v>
      </c>
      <c r="P7" s="1" t="s">
        <v>254</v>
      </c>
      <c r="Q7" s="1" t="s">
        <v>271</v>
      </c>
      <c r="R7" s="1" t="s">
        <v>75</v>
      </c>
      <c r="S7" s="1" t="s">
        <v>256</v>
      </c>
      <c r="T7" s="1" t="s">
        <v>257</v>
      </c>
    </row>
    <row r="8" s="1" customFormat="1" spans="1:20">
      <c r="A8" s="1" t="s">
        <v>114</v>
      </c>
      <c r="B8" s="1" t="s">
        <v>82</v>
      </c>
      <c r="C8" s="1" t="s">
        <v>115</v>
      </c>
      <c r="D8" s="1" t="s">
        <v>117</v>
      </c>
      <c r="E8" s="1" t="s">
        <v>272</v>
      </c>
      <c r="F8" s="1" t="s">
        <v>82</v>
      </c>
      <c r="G8" s="1" t="s">
        <v>108</v>
      </c>
      <c r="H8" s="1" t="s">
        <v>249</v>
      </c>
      <c r="I8" s="1" t="s">
        <v>270</v>
      </c>
      <c r="J8" s="1" t="s">
        <v>251</v>
      </c>
      <c r="K8" s="1" t="s">
        <v>270</v>
      </c>
      <c r="L8" s="1" t="s">
        <v>270</v>
      </c>
      <c r="M8" s="1" t="s">
        <v>252</v>
      </c>
      <c r="N8" s="1" t="s">
        <v>252</v>
      </c>
      <c r="O8" s="1" t="s">
        <v>253</v>
      </c>
      <c r="P8" s="1" t="s">
        <v>254</v>
      </c>
      <c r="Q8" s="1" t="s">
        <v>273</v>
      </c>
      <c r="R8" s="1" t="s">
        <v>75</v>
      </c>
      <c r="S8" s="1" t="s">
        <v>256</v>
      </c>
      <c r="T8" s="1" t="s">
        <v>257</v>
      </c>
    </row>
    <row r="9" s="1" customFormat="1" spans="1:20">
      <c r="A9" s="1" t="s">
        <v>109</v>
      </c>
      <c r="B9" s="1" t="s">
        <v>81</v>
      </c>
      <c r="C9" s="1" t="s">
        <v>110</v>
      </c>
      <c r="D9" s="1" t="s">
        <v>99</v>
      </c>
      <c r="E9" s="1" t="s">
        <v>258</v>
      </c>
      <c r="F9" s="1" t="s">
        <v>82</v>
      </c>
      <c r="G9" s="1" t="s">
        <v>108</v>
      </c>
      <c r="H9" s="1" t="s">
        <v>249</v>
      </c>
      <c r="I9" s="1" t="s">
        <v>274</v>
      </c>
      <c r="J9" s="1" t="s">
        <v>251</v>
      </c>
      <c r="K9" s="1" t="s">
        <v>274</v>
      </c>
      <c r="L9" s="1" t="s">
        <v>274</v>
      </c>
      <c r="M9" s="1" t="s">
        <v>252</v>
      </c>
      <c r="N9" s="1" t="s">
        <v>252</v>
      </c>
      <c r="O9" s="1" t="s">
        <v>253</v>
      </c>
      <c r="P9" s="1" t="s">
        <v>254</v>
      </c>
      <c r="Q9" s="1" t="s">
        <v>275</v>
      </c>
      <c r="R9" s="1" t="s">
        <v>75</v>
      </c>
      <c r="S9" s="1" t="s">
        <v>256</v>
      </c>
      <c r="T9" s="1" t="s">
        <v>257</v>
      </c>
    </row>
    <row r="10" s="1" customFormat="1" spans="1:20">
      <c r="A10" s="1" t="s">
        <v>151</v>
      </c>
      <c r="B10" s="1" t="s">
        <v>156</v>
      </c>
      <c r="C10" s="1" t="s">
        <v>152</v>
      </c>
      <c r="D10" s="1" t="s">
        <v>276</v>
      </c>
      <c r="E10" s="1" t="s">
        <v>277</v>
      </c>
      <c r="F10" s="1" t="s">
        <v>81</v>
      </c>
      <c r="G10" s="1" t="s">
        <v>143</v>
      </c>
      <c r="H10" s="1" t="s">
        <v>249</v>
      </c>
      <c r="I10" s="1" t="s">
        <v>278</v>
      </c>
      <c r="J10" s="1" t="s">
        <v>251</v>
      </c>
      <c r="K10" s="1" t="s">
        <v>278</v>
      </c>
      <c r="L10" s="1" t="s">
        <v>278</v>
      </c>
      <c r="M10" s="1" t="s">
        <v>252</v>
      </c>
      <c r="N10" s="1" t="s">
        <v>252</v>
      </c>
      <c r="O10" s="1" t="s">
        <v>253</v>
      </c>
      <c r="P10" s="1" t="s">
        <v>254</v>
      </c>
      <c r="Q10" s="1" t="s">
        <v>279</v>
      </c>
      <c r="R10" s="1" t="s">
        <v>75</v>
      </c>
      <c r="S10" s="1" t="s">
        <v>256</v>
      </c>
      <c r="T10" s="1" t="s">
        <v>257</v>
      </c>
    </row>
    <row r="11" s="1" customFormat="1" spans="1:20">
      <c r="A11" s="1" t="s">
        <v>96</v>
      </c>
      <c r="B11" s="1" t="s">
        <v>101</v>
      </c>
      <c r="C11" s="1" t="s">
        <v>97</v>
      </c>
      <c r="D11" s="1" t="s">
        <v>99</v>
      </c>
      <c r="E11" s="1" t="s">
        <v>258</v>
      </c>
      <c r="F11" s="1" t="s">
        <v>81</v>
      </c>
      <c r="G11" s="1" t="s">
        <v>82</v>
      </c>
      <c r="H11" s="1" t="s">
        <v>249</v>
      </c>
      <c r="I11" s="1" t="s">
        <v>280</v>
      </c>
      <c r="J11" s="1" t="s">
        <v>251</v>
      </c>
      <c r="K11" s="1" t="s">
        <v>280</v>
      </c>
      <c r="L11" s="1" t="s">
        <v>280</v>
      </c>
      <c r="M11" s="1" t="s">
        <v>252</v>
      </c>
      <c r="N11" s="1" t="s">
        <v>252</v>
      </c>
      <c r="O11" s="1" t="s">
        <v>253</v>
      </c>
      <c r="P11" s="1" t="s">
        <v>254</v>
      </c>
      <c r="Q11" s="1" t="s">
        <v>281</v>
      </c>
      <c r="R11" s="1" t="s">
        <v>75</v>
      </c>
      <c r="S11" s="1" t="s">
        <v>256</v>
      </c>
      <c r="T11" s="1" t="s">
        <v>257</v>
      </c>
    </row>
    <row r="12" s="1" customFormat="1" spans="1:20">
      <c r="A12" s="1" t="s">
        <v>123</v>
      </c>
      <c r="B12" s="1" t="s">
        <v>128</v>
      </c>
      <c r="C12" s="1" t="s">
        <v>124</v>
      </c>
      <c r="D12" s="1" t="s">
        <v>126</v>
      </c>
      <c r="E12" s="1" t="s">
        <v>282</v>
      </c>
      <c r="F12" s="1" t="s">
        <v>108</v>
      </c>
      <c r="G12" s="1" t="s">
        <v>129</v>
      </c>
      <c r="H12" s="1" t="s">
        <v>249</v>
      </c>
      <c r="I12" s="1" t="s">
        <v>283</v>
      </c>
      <c r="J12" s="1" t="s">
        <v>251</v>
      </c>
      <c r="K12" s="1" t="s">
        <v>283</v>
      </c>
      <c r="L12" s="1" t="s">
        <v>283</v>
      </c>
      <c r="M12" s="1" t="s">
        <v>252</v>
      </c>
      <c r="N12" s="1" t="s">
        <v>252</v>
      </c>
      <c r="O12" s="1" t="s">
        <v>253</v>
      </c>
      <c r="P12" s="1" t="s">
        <v>254</v>
      </c>
      <c r="Q12" s="1" t="s">
        <v>284</v>
      </c>
      <c r="R12" s="1" t="s">
        <v>75</v>
      </c>
      <c r="S12" s="1" t="s">
        <v>256</v>
      </c>
      <c r="T12" s="1" t="s">
        <v>285</v>
      </c>
    </row>
    <row r="13" s="1" customFormat="1" spans="1:20">
      <c r="A13" s="1" t="s">
        <v>136</v>
      </c>
      <c r="B13" s="1" t="s">
        <v>141</v>
      </c>
      <c r="C13" s="1" t="s">
        <v>137</v>
      </c>
      <c r="D13" s="1" t="s">
        <v>139</v>
      </c>
      <c r="E13" s="1" t="s">
        <v>286</v>
      </c>
      <c r="F13" s="1" t="s">
        <v>142</v>
      </c>
      <c r="G13" s="1" t="s">
        <v>143</v>
      </c>
      <c r="H13" s="1" t="s">
        <v>249</v>
      </c>
      <c r="I13" s="1" t="s">
        <v>287</v>
      </c>
      <c r="J13" s="1" t="s">
        <v>251</v>
      </c>
      <c r="K13" s="1" t="s">
        <v>287</v>
      </c>
      <c r="L13" s="1" t="s">
        <v>287</v>
      </c>
      <c r="M13" s="1" t="s">
        <v>252</v>
      </c>
      <c r="N13" s="1" t="s">
        <v>252</v>
      </c>
      <c r="O13" s="1" t="s">
        <v>253</v>
      </c>
      <c r="P13" s="1" t="s">
        <v>254</v>
      </c>
      <c r="Q13" s="1" t="s">
        <v>288</v>
      </c>
      <c r="R13" s="1" t="s">
        <v>75</v>
      </c>
      <c r="S13" s="1" t="s">
        <v>256</v>
      </c>
      <c r="T13" s="1" t="s">
        <v>257</v>
      </c>
    </row>
    <row r="14" s="1" customFormat="1" spans="1:20">
      <c r="A14" s="1" t="s">
        <v>134</v>
      </c>
      <c r="B14" s="1" t="s">
        <v>91</v>
      </c>
      <c r="C14" s="1" t="s">
        <v>135</v>
      </c>
      <c r="D14" s="1" t="s">
        <v>89</v>
      </c>
      <c r="E14" s="1" t="s">
        <v>289</v>
      </c>
      <c r="F14" s="1" t="s">
        <v>108</v>
      </c>
      <c r="G14" s="1" t="s">
        <v>129</v>
      </c>
      <c r="H14" s="1" t="s">
        <v>249</v>
      </c>
      <c r="I14" s="1" t="s">
        <v>290</v>
      </c>
      <c r="J14" s="1" t="s">
        <v>251</v>
      </c>
      <c r="K14" s="1" t="s">
        <v>290</v>
      </c>
      <c r="L14" s="1" t="s">
        <v>290</v>
      </c>
      <c r="M14" s="1" t="s">
        <v>252</v>
      </c>
      <c r="N14" s="1" t="s">
        <v>252</v>
      </c>
      <c r="O14" s="1" t="s">
        <v>253</v>
      </c>
      <c r="P14" s="1" t="s">
        <v>254</v>
      </c>
      <c r="Q14" s="1" t="s">
        <v>291</v>
      </c>
      <c r="R14" s="1" t="s">
        <v>75</v>
      </c>
      <c r="S14" s="1" t="s">
        <v>256</v>
      </c>
      <c r="T14" s="1" t="s">
        <v>257</v>
      </c>
    </row>
    <row r="15" s="1" customFormat="1" spans="1:20">
      <c r="A15" s="1" t="s">
        <v>106</v>
      </c>
      <c r="B15" s="1" t="s">
        <v>91</v>
      </c>
      <c r="C15" s="1" t="s">
        <v>107</v>
      </c>
      <c r="D15" s="1" t="s">
        <v>89</v>
      </c>
      <c r="E15" s="1" t="s">
        <v>289</v>
      </c>
      <c r="F15" s="1" t="s">
        <v>82</v>
      </c>
      <c r="G15" s="1" t="s">
        <v>108</v>
      </c>
      <c r="H15" s="1" t="s">
        <v>249</v>
      </c>
      <c r="I15" s="1" t="s">
        <v>290</v>
      </c>
      <c r="J15" s="1" t="s">
        <v>251</v>
      </c>
      <c r="K15" s="1" t="s">
        <v>290</v>
      </c>
      <c r="L15" s="1" t="s">
        <v>290</v>
      </c>
      <c r="M15" s="1" t="s">
        <v>252</v>
      </c>
      <c r="N15" s="1" t="s">
        <v>252</v>
      </c>
      <c r="O15" s="1" t="s">
        <v>253</v>
      </c>
      <c r="P15" s="1" t="s">
        <v>254</v>
      </c>
      <c r="Q15" s="1" t="s">
        <v>292</v>
      </c>
      <c r="R15" s="1" t="s">
        <v>75</v>
      </c>
      <c r="S15" s="1" t="s">
        <v>256</v>
      </c>
      <c r="T15" s="1" t="s">
        <v>257</v>
      </c>
    </row>
    <row r="16" s="1" customFormat="1" spans="1:20">
      <c r="A16" s="1" t="s">
        <v>86</v>
      </c>
      <c r="B16" s="1" t="s">
        <v>91</v>
      </c>
      <c r="C16" s="1" t="s">
        <v>87</v>
      </c>
      <c r="D16" s="1" t="s">
        <v>89</v>
      </c>
      <c r="E16" s="1" t="s">
        <v>289</v>
      </c>
      <c r="F16" s="1" t="s">
        <v>81</v>
      </c>
      <c r="G16" s="1" t="s">
        <v>82</v>
      </c>
      <c r="H16" s="1" t="s">
        <v>249</v>
      </c>
      <c r="I16" s="1" t="s">
        <v>290</v>
      </c>
      <c r="J16" s="1" t="s">
        <v>251</v>
      </c>
      <c r="K16" s="1" t="s">
        <v>290</v>
      </c>
      <c r="L16" s="1" t="s">
        <v>290</v>
      </c>
      <c r="M16" s="1" t="s">
        <v>252</v>
      </c>
      <c r="N16" s="1" t="s">
        <v>252</v>
      </c>
      <c r="O16" s="1" t="s">
        <v>253</v>
      </c>
      <c r="P16" s="1" t="s">
        <v>254</v>
      </c>
      <c r="Q16" s="1" t="s">
        <v>293</v>
      </c>
      <c r="R16" s="1" t="s">
        <v>75</v>
      </c>
      <c r="S16" s="1" t="s">
        <v>256</v>
      </c>
      <c r="T16" s="1" t="s">
        <v>257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2021-05-06T09:41:07Z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BE4D91C072C64FF6A3CB695524A17349</vt:lpwstr>
  </property>
</Properties>
</file>