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对账!$A$1:$J$11</definedName>
  </definedNames>
  <calcPr calcId="144525"/>
</workbook>
</file>

<file path=xl/sharedStrings.xml><?xml version="1.0" encoding="utf-8"?>
<sst xmlns="http://schemas.openxmlformats.org/spreadsheetml/2006/main" count="627" uniqueCount="224">
  <si>
    <t>去哪儿网酒店预付对账单</t>
  </si>
  <si>
    <t>供应商名称：</t>
  </si>
  <si>
    <t>港丰国际</t>
  </si>
  <si>
    <t>结算周期：</t>
  </si>
  <si>
    <t>2021-04-26至2021-05-02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</si>
  <si>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</si>
  <si>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</si>
  <si>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</si>
  <si>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</si>
  <si>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</si>
  <si>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</si>
  <si>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</si>
  <si>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</si>
  <si>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</si>
  <si>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</si>
  <si>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</si>
  <si>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</si>
  <si>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</si>
  <si>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</si>
  <si>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</si>
  <si>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¥27,122.84</t>
  </si>
  <si>
    <t>¥164.00</t>
  </si>
  <si>
    <t>¥2,127.84</t>
  </si>
  <si>
    <t>¥714.00</t>
  </si>
  <si>
    <t>¥25,545.00</t>
  </si>
  <si>
    <t>分类信息</t>
  </si>
  <si>
    <t>业务类型</t>
  </si>
  <si>
    <t>酒店预付（点击查看明细）</t>
  </si>
  <si>
    <t>¥24,831.00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</si>
  <si>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</si>
  <si>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</si>
  <si>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</si>
  <si>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</si>
  <si>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</si>
  <si>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</si>
  <si>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</si>
  <si>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</si>
  <si>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</si>
  <si>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</si>
  <si>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</si>
  <si>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</si>
  <si>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</si>
  <si>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</si>
  <si>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</si>
  <si>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</si>
  <si>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</si>
  <si>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</si>
  <si>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</si>
  <si>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</si>
  <si>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</si>
  <si>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</si>
  <si>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</si>
  <si>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</si>
  <si>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</si>
  <si>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</si>
  <si>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</si>
  <si>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</si>
  <si>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</si>
  <si>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</si>
  <si>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</si>
  <si>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</si>
  <si>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</si>
  <si>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</si>
  <si>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</si>
  <si>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</si>
  <si>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</si>
  <si>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</si>
  <si>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</si>
  <si>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</si>
  <si>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</si>
  <si>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</si>
  <si>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</si>
  <si>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702595622962</t>
  </si>
  <si>
    <t>2053698</t>
  </si>
  <si>
    <t>酒店预付</t>
  </si>
  <si>
    <t>否</t>
  </si>
  <si>
    <t>普通</t>
  </si>
  <si>
    <t>158574737</t>
  </si>
  <si>
    <t>新加坡庄家大酒店 (Staycation Approved)</t>
  </si>
  <si>
    <t>1619975</t>
  </si>
  <si>
    <t>XU/WEI</t>
  </si>
  <si>
    <t>2021-04-07</t>
  </si>
  <si>
    <t>2021-04-12</t>
  </si>
  <si>
    <t>2021-04-26</t>
  </si>
  <si>
    <t>¥6,244.00</t>
  </si>
  <si>
    <t>¥476.00</t>
  </si>
  <si>
    <t>¥5,768.00</t>
  </si>
  <si>
    <t>Superior Double Room</t>
  </si>
  <si>
    <t>WEBSITE</t>
  </si>
  <si>
    <t>702609667254</t>
  </si>
  <si>
    <t>2076044</t>
  </si>
  <si>
    <t>221922872</t>
  </si>
  <si>
    <t>香港云浦酒店</t>
  </si>
  <si>
    <t>AU/KWENSHAN</t>
  </si>
  <si>
    <t>2021-04-21</t>
  </si>
  <si>
    <t>2021-04-25</t>
  </si>
  <si>
    <t>¥186.00</t>
  </si>
  <si>
    <t>¥15.00</t>
  </si>
  <si>
    <t>¥171.00</t>
  </si>
  <si>
    <t>Standard room</t>
  </si>
  <si>
    <t>702604987982</t>
  </si>
  <si>
    <t>2068892</t>
  </si>
  <si>
    <t>809330680</t>
  </si>
  <si>
    <t>澳门丽思卡尔顿酒店</t>
  </si>
  <si>
    <t>HUANG/YU</t>
  </si>
  <si>
    <t>2021-04-16</t>
  </si>
  <si>
    <t>2021-04-28</t>
  </si>
  <si>
    <t>¥3,942.84</t>
  </si>
  <si>
    <t>¥310.84</t>
  </si>
  <si>
    <t>¥3,632.00</t>
  </si>
  <si>
    <t>premier suite</t>
  </si>
  <si>
    <t>702616799323</t>
  </si>
  <si>
    <t>2089493</t>
  </si>
  <si>
    <t>158568896</t>
  </si>
  <si>
    <t>迪拜机场智选假日酒店</t>
  </si>
  <si>
    <t>LUO/YUZHE</t>
  </si>
  <si>
    <t>2021-04-29</t>
  </si>
  <si>
    <t>2021-04-28 21:25:55</t>
  </si>
  <si>
    <t>double bed room</t>
  </si>
  <si>
    <t>702600915969</t>
  </si>
  <si>
    <t>2062814</t>
  </si>
  <si>
    <t>LI/JING</t>
  </si>
  <si>
    <t>¥4,890.00</t>
  </si>
  <si>
    <t>¥387.00</t>
  </si>
  <si>
    <t>¥4,503.00</t>
  </si>
  <si>
    <t>702616877256</t>
  </si>
  <si>
    <t>2088428</t>
  </si>
  <si>
    <t>2021-04-30</t>
  </si>
  <si>
    <t>¥406.00</t>
  </si>
  <si>
    <t>¥32.00</t>
  </si>
  <si>
    <t>¥374.00</t>
  </si>
  <si>
    <t>702605478951</t>
  </si>
  <si>
    <t>2071074</t>
  </si>
  <si>
    <t>LI/WENXIAO|WU/TINGTING|HE/YANJIN</t>
  </si>
  <si>
    <t>2021-04-17</t>
  </si>
  <si>
    <t>2021-05-02</t>
  </si>
  <si>
    <t>¥9,723.00</t>
  </si>
  <si>
    <t>¥783.00</t>
  </si>
  <si>
    <t>¥8,940.00</t>
  </si>
  <si>
    <t>702608668972</t>
  </si>
  <si>
    <t>2075452</t>
  </si>
  <si>
    <t>221905055</t>
  </si>
  <si>
    <t>澳门莱斯酒店</t>
  </si>
  <si>
    <t>LIU/CHUANHUI</t>
  </si>
  <si>
    <t>2021-04-20</t>
  </si>
  <si>
    <t>2021-05-01</t>
  </si>
  <si>
    <t>¥1,567.00</t>
  </si>
  <si>
    <t>¥124.00</t>
  </si>
  <si>
    <t>¥1,443.00</t>
  </si>
  <si>
    <t>deluxe room with harbour view</t>
  </si>
  <si>
    <t>合计</t>
  </si>
  <si>
    <t/>
  </si>
  <si>
    <t>¥26,958.84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</si>
  <si>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</si>
  <si>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</si>
  <si>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</si>
  <si>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</si>
  <si>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</si>
  <si>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</si>
  <si>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</si>
  <si>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csg_manual_202104021008213669204</t>
  </si>
  <si>
    <t>702578519120</t>
  </si>
  <si>
    <t>1150251</t>
  </si>
  <si>
    <t>2021-04-02</t>
  </si>
  <si>
    <t>赔付-房费追回</t>
  </si>
  <si>
    <t>¥344.00</t>
  </si>
  <si>
    <t>--</t>
  </si>
  <si>
    <t>见字问好，订单702578519120与702577271576 是同一个问题，产品房型为deluxe double，官网查无，产品房型有误，用户预订的房型错误导致投诉，我司房型匹配也有误，故判责一半一半，昨天我处申诉成功金额填错，非常抱歉，故702577271576 重新计算金额。
702578519120此单我司已结算636，故退回贵司已追赔662-636/2=344人民币
702577271576  此单我司已结算636，故退回贵司已追赔金额688-636/2=370.人民币，两单总计金额714人民币，请知悉。我处将申请调账，预计在下月账期结算中查看，请知悉。</t>
  </si>
  <si>
    <t>csg_manual_202104021008213258534</t>
  </si>
  <si>
    <t>702577271576</t>
  </si>
  <si>
    <t>¥370.00</t>
  </si>
  <si>
    <t>见字问好，702577271576此单产品房型为deluxe double，查看官网无此房型，产品房型有误，用户预订的房型错误导致投诉，我司房型匹配也有误，故判责一半一半，此单我司已结算636，贵司半责金额为636/2=318。故退回代理688-318=370人民币，请知悉。</t>
  </si>
  <si>
    <t>返现日期</t>
  </si>
  <si>
    <t>，</t>
  </si>
  <si>
    <r>
      <t>本期收回</t>
    </r>
    <r>
      <rPr>
        <sz val="10"/>
        <rFont val="Arial"/>
        <charset val="134"/>
      </rPr>
      <t>344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</si>
  <si>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370</t>
    </r>
    <r>
      <rPr>
        <sz val="10"/>
        <rFont val="宋体"/>
        <charset val="134"/>
      </rPr>
      <t>元</t>
    </r>
  </si>
  <si>
    <r>
      <t xml:space="preserve">A210506172219481 </t>
    </r>
    <r>
      <rPr>
        <sz val="10"/>
        <rFont val="宋体"/>
        <charset val="134"/>
      </rPr>
      <t>直采：</t>
    </r>
    <r>
      <rPr>
        <sz val="10"/>
        <rFont val="Arial"/>
        <charset val="134"/>
      </rPr>
      <t>22843</t>
    </r>
    <r>
      <rPr>
        <sz val="10"/>
        <rFont val="宋体"/>
        <charset val="134"/>
      </rPr>
      <t>元</t>
    </r>
  </si>
  <si>
    <r>
      <t xml:space="preserve">A210506172321481 </t>
    </r>
    <r>
      <rPr>
        <sz val="10"/>
        <rFont val="宋体"/>
        <charset val="134"/>
      </rPr>
      <t>直连：</t>
    </r>
    <r>
      <rPr>
        <sz val="10"/>
        <rFont val="Arial"/>
        <charset val="134"/>
      </rPr>
      <t>2702</t>
    </r>
    <r>
      <rPr>
        <sz val="10"/>
        <rFont val="宋体"/>
        <charset val="134"/>
      </rPr>
      <t>元</t>
    </r>
  </si>
  <si>
    <r>
      <t>总计：</t>
    </r>
    <r>
      <rPr>
        <sz val="10"/>
        <rFont val="Arial"/>
        <charset val="134"/>
      </rPr>
      <t>25545</t>
    </r>
    <r>
      <rPr>
        <sz val="10"/>
        <rFont val="宋体"/>
        <charset val="134"/>
      </rPr>
      <t>元/30603HKD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</si>
  <si>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</si>
  <si>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</si>
  <si>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</si>
  <si>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</si>
  <si>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</si>
  <si>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</si>
  <si>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</si>
  <si>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</si>
  <si>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</si>
  <si>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</si>
  <si>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</si>
  <si>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</si>
  <si>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</si>
  <si>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</si>
  <si>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</si>
  <si>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</si>
  <si>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AU KWENSHAN</t>
  </si>
  <si>
    <t>退房日周结</t>
  </si>
  <si>
    <t>374.00</t>
  </si>
  <si>
    <t>RMB</t>
  </si>
  <si>
    <t>0</t>
  </si>
  <si>
    <t>0.00</t>
  </si>
  <si>
    <t>去哪儿直连</t>
  </si>
  <si>
    <t>2021-04-28 12:36:23</t>
  </si>
  <si>
    <t>汇智国际旅游发展有限公司</t>
  </si>
  <si>
    <t>直连</t>
  </si>
  <si>
    <t>171.00</t>
  </si>
  <si>
    <t>2021-04-21 12:25:19</t>
  </si>
  <si>
    <t>LIU CHUANHUI</t>
  </si>
  <si>
    <t>1443.00</t>
  </si>
  <si>
    <t>2021-04-20 22:03:22</t>
  </si>
  <si>
    <t>新加坡庄家大酒店</t>
  </si>
  <si>
    <t>LI WENXIAO,WU TINGTING,HE YANJIN</t>
  </si>
  <si>
    <t>8940.00</t>
  </si>
  <si>
    <t>2021-04-19 15:23:55</t>
  </si>
  <si>
    <t>直采</t>
  </si>
  <si>
    <t>HUANG YU</t>
  </si>
  <si>
    <t>3632.00</t>
  </si>
  <si>
    <t>2021-04-16 11:08:41</t>
  </si>
  <si>
    <t>LI JING</t>
  </si>
  <si>
    <t>4503.00</t>
  </si>
  <si>
    <t>2021-04-12 11:23:38</t>
  </si>
  <si>
    <t>XU WEI</t>
  </si>
  <si>
    <t>5768.00</t>
  </si>
  <si>
    <t>2021-04-07 14:44:42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</si>
</sst>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8" borderId="12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3" borderId="15" applyNumberFormat="0" applyFont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7" fillId="20" borderId="13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2" fillId="20" borderId="12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/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1" sqref="K$1:K$1048576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4.7142857142857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8</v>
      </c>
      <c r="B5" s="25" t="s">
        <v>19</v>
      </c>
      <c r="C5" s="26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26" t="s">
        <v>19</v>
      </c>
      <c r="K5" s="26" t="s">
        <v>24</v>
      </c>
    </row>
    <row r="6" ht="27.95" customHeight="1" spans="1:9">
      <c r="A6" s="20" t="s">
        <v>25</v>
      </c>
      <c r="D6" s="31"/>
      <c r="E6" s="32"/>
      <c r="F6" s="32"/>
      <c r="G6" s="33"/>
      <c r="H6" s="32"/>
      <c r="I6" s="37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27</v>
      </c>
      <c r="B8" s="35">
        <v>8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26" t="s">
        <v>19</v>
      </c>
      <c r="K8" s="26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8"/>
      <c r="F12" s="40"/>
      <c r="I12" s="40"/>
    </row>
    <row r="13" ht="15" customHeight="1" spans="1:9">
      <c r="A13" s="38" t="s">
        <v>33</v>
      </c>
      <c r="B13" s="39" t="s">
        <v>34</v>
      </c>
      <c r="C13" s="18"/>
      <c r="F13" s="40"/>
      <c r="I13" s="40"/>
    </row>
    <row r="14" ht="15" customHeight="1" spans="1:9">
      <c r="A14" s="38" t="s">
        <v>35</v>
      </c>
      <c r="B14" s="39" t="s">
        <v>36</v>
      </c>
      <c r="C14" s="18"/>
      <c r="F14" s="40"/>
      <c r="G14" s="18"/>
      <c r="H14" s="18"/>
      <c r="I14" s="40"/>
    </row>
    <row r="15" ht="15" customHeight="1" spans="1:9">
      <c r="A15" s="38" t="s">
        <v>37</v>
      </c>
      <c r="B15" s="39" t="s">
        <v>38</v>
      </c>
      <c r="C15" s="18"/>
      <c r="F15" s="40"/>
      <c r="I15" s="40"/>
    </row>
    <row r="16" ht="15" customHeight="1" spans="1:9">
      <c r="A16" s="38" t="s">
        <v>39</v>
      </c>
      <c r="B16" s="39" t="s">
        <v>40</v>
      </c>
      <c r="C16" s="18"/>
      <c r="F16" s="40"/>
      <c r="I16" s="40"/>
    </row>
    <row r="17" ht="15" customHeight="1" spans="1:6">
      <c r="A17" s="38" t="s">
        <v>41</v>
      </c>
      <c r="B17" s="39" t="s">
        <v>42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0" t="s">
        <v>63</v>
      </c>
      <c r="Y1" s="10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5" t="s">
        <v>72</v>
      </c>
      <c r="B2" s="5" t="s">
        <v>73</v>
      </c>
      <c r="C2" s="5" t="s">
        <v>74</v>
      </c>
      <c r="D2" s="5" t="s">
        <v>75</v>
      </c>
      <c r="E2" s="5" t="s">
        <v>76</v>
      </c>
      <c r="F2" s="5" t="s">
        <v>75</v>
      </c>
      <c r="G2" s="5" t="s">
        <v>77</v>
      </c>
      <c r="H2" s="6" t="s">
        <v>78</v>
      </c>
      <c r="I2" s="6" t="s">
        <v>79</v>
      </c>
      <c r="J2" s="6" t="s">
        <v>2</v>
      </c>
      <c r="K2" s="6" t="s">
        <v>80</v>
      </c>
      <c r="L2" s="6">
        <v>1</v>
      </c>
      <c r="M2" s="6">
        <v>14</v>
      </c>
      <c r="N2" s="6" t="s">
        <v>81</v>
      </c>
      <c r="O2" s="6" t="s">
        <v>82</v>
      </c>
      <c r="P2" s="6" t="s">
        <v>83</v>
      </c>
      <c r="Q2" s="6"/>
      <c r="R2" s="11" t="s">
        <v>84</v>
      </c>
      <c r="S2" s="13" t="s">
        <v>19</v>
      </c>
      <c r="T2" s="6"/>
      <c r="U2" s="11" t="s">
        <v>19</v>
      </c>
      <c r="V2" s="11" t="s">
        <v>84</v>
      </c>
      <c r="W2" s="13" t="s">
        <v>85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5" t="s">
        <v>89</v>
      </c>
      <c r="B3" s="5" t="s">
        <v>90</v>
      </c>
      <c r="C3" s="5" t="s">
        <v>74</v>
      </c>
      <c r="D3" s="5" t="s">
        <v>75</v>
      </c>
      <c r="E3" s="5" t="s">
        <v>76</v>
      </c>
      <c r="F3" s="5" t="s">
        <v>75</v>
      </c>
      <c r="G3" s="5" t="s">
        <v>91</v>
      </c>
      <c r="H3" s="6" t="s">
        <v>92</v>
      </c>
      <c r="I3" s="6" t="s">
        <v>79</v>
      </c>
      <c r="J3" s="6" t="s">
        <v>2</v>
      </c>
      <c r="K3" s="6" t="s">
        <v>93</v>
      </c>
      <c r="L3" s="6">
        <v>1</v>
      </c>
      <c r="M3" s="6">
        <v>1</v>
      </c>
      <c r="N3" s="6" t="s">
        <v>94</v>
      </c>
      <c r="O3" s="6" t="s">
        <v>95</v>
      </c>
      <c r="P3" s="6" t="s">
        <v>83</v>
      </c>
      <c r="Q3" s="6"/>
      <c r="R3" s="11" t="s">
        <v>96</v>
      </c>
      <c r="S3" s="13" t="s">
        <v>19</v>
      </c>
      <c r="T3" s="6"/>
      <c r="U3" s="11" t="s">
        <v>19</v>
      </c>
      <c r="V3" s="11" t="s">
        <v>96</v>
      </c>
      <c r="W3" s="13" t="s">
        <v>97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98</v>
      </c>
      <c r="AD3" t="s">
        <v>6</v>
      </c>
      <c r="AE3" t="s">
        <v>99</v>
      </c>
      <c r="AF3" t="s">
        <v>88</v>
      </c>
      <c r="AG3" t="s">
        <v>75</v>
      </c>
      <c r="AH3" t="s">
        <v>19</v>
      </c>
    </row>
    <row r="4" ht="14.25" customHeight="1" spans="1:34">
      <c r="A4" s="5" t="s">
        <v>100</v>
      </c>
      <c r="B4" s="5" t="s">
        <v>101</v>
      </c>
      <c r="C4" s="5" t="s">
        <v>74</v>
      </c>
      <c r="D4" s="5" t="s">
        <v>75</v>
      </c>
      <c r="E4" s="5" t="s">
        <v>76</v>
      </c>
      <c r="F4" s="5" t="s">
        <v>75</v>
      </c>
      <c r="G4" s="5" t="s">
        <v>102</v>
      </c>
      <c r="H4" s="6" t="s">
        <v>103</v>
      </c>
      <c r="I4" s="6" t="s">
        <v>79</v>
      </c>
      <c r="J4" s="6" t="s">
        <v>2</v>
      </c>
      <c r="K4" s="6" t="s">
        <v>104</v>
      </c>
      <c r="L4" s="6">
        <v>1</v>
      </c>
      <c r="M4" s="6">
        <v>2</v>
      </c>
      <c r="N4" s="6" t="s">
        <v>105</v>
      </c>
      <c r="O4" s="6" t="s">
        <v>83</v>
      </c>
      <c r="P4" s="6" t="s">
        <v>106</v>
      </c>
      <c r="Q4" s="6"/>
      <c r="R4" s="11" t="s">
        <v>107</v>
      </c>
      <c r="S4" s="13" t="s">
        <v>19</v>
      </c>
      <c r="T4" s="6"/>
      <c r="U4" s="11" t="s">
        <v>19</v>
      </c>
      <c r="V4" s="11" t="s">
        <v>107</v>
      </c>
      <c r="W4" s="13" t="s">
        <v>108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109</v>
      </c>
      <c r="AD4" t="s">
        <v>6</v>
      </c>
      <c r="AE4" t="s">
        <v>110</v>
      </c>
      <c r="AF4" t="s">
        <v>88</v>
      </c>
      <c r="AG4" t="s">
        <v>75</v>
      </c>
      <c r="AH4" t="s">
        <v>19</v>
      </c>
    </row>
    <row r="5" ht="14.25" customHeight="1" spans="1:34">
      <c r="A5" s="5" t="s">
        <v>111</v>
      </c>
      <c r="B5" s="5" t="s">
        <v>112</v>
      </c>
      <c r="C5" s="5" t="s">
        <v>74</v>
      </c>
      <c r="D5" s="5" t="s">
        <v>75</v>
      </c>
      <c r="E5" s="5" t="s">
        <v>76</v>
      </c>
      <c r="F5" s="5" t="s">
        <v>75</v>
      </c>
      <c r="G5" s="5" t="s">
        <v>113</v>
      </c>
      <c r="H5" s="6" t="s">
        <v>114</v>
      </c>
      <c r="I5" s="6" t="s">
        <v>79</v>
      </c>
      <c r="J5" s="6" t="s">
        <v>2</v>
      </c>
      <c r="K5" s="6" t="s">
        <v>115</v>
      </c>
      <c r="L5" s="6">
        <v>1</v>
      </c>
      <c r="M5" s="6">
        <v>1</v>
      </c>
      <c r="N5" s="6" t="s">
        <v>106</v>
      </c>
      <c r="O5" s="6" t="s">
        <v>106</v>
      </c>
      <c r="P5" s="6" t="s">
        <v>116</v>
      </c>
      <c r="Q5" s="6"/>
      <c r="R5" s="11" t="s">
        <v>21</v>
      </c>
      <c r="S5" s="13" t="s">
        <v>21</v>
      </c>
      <c r="T5" s="6" t="s">
        <v>117</v>
      </c>
      <c r="U5" s="11" t="s">
        <v>19</v>
      </c>
      <c r="V5" s="11" t="s">
        <v>19</v>
      </c>
      <c r="W5" s="13" t="s">
        <v>19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19</v>
      </c>
      <c r="AD5" t="s">
        <v>6</v>
      </c>
      <c r="AE5" t="s">
        <v>118</v>
      </c>
      <c r="AF5" t="s">
        <v>88</v>
      </c>
      <c r="AG5" t="s">
        <v>75</v>
      </c>
      <c r="AH5" t="s">
        <v>19</v>
      </c>
    </row>
    <row r="6" ht="14.25" customHeight="1" spans="1:34">
      <c r="A6" s="5" t="s">
        <v>119</v>
      </c>
      <c r="B6" s="5" t="s">
        <v>120</v>
      </c>
      <c r="C6" s="5" t="s">
        <v>74</v>
      </c>
      <c r="D6" s="5" t="s">
        <v>75</v>
      </c>
      <c r="E6" s="5" t="s">
        <v>76</v>
      </c>
      <c r="F6" s="5" t="s">
        <v>75</v>
      </c>
      <c r="G6" s="5" t="s">
        <v>102</v>
      </c>
      <c r="H6" s="6" t="s">
        <v>103</v>
      </c>
      <c r="I6" s="6" t="s">
        <v>79</v>
      </c>
      <c r="J6" s="6" t="s">
        <v>2</v>
      </c>
      <c r="K6" s="6" t="s">
        <v>121</v>
      </c>
      <c r="L6" s="6">
        <v>1</v>
      </c>
      <c r="M6" s="6">
        <v>3</v>
      </c>
      <c r="N6" s="6" t="s">
        <v>82</v>
      </c>
      <c r="O6" s="6" t="s">
        <v>83</v>
      </c>
      <c r="P6" s="6" t="s">
        <v>116</v>
      </c>
      <c r="Q6" s="6"/>
      <c r="R6" s="11" t="s">
        <v>122</v>
      </c>
      <c r="S6" s="13" t="s">
        <v>19</v>
      </c>
      <c r="T6" s="6"/>
      <c r="U6" s="11" t="s">
        <v>19</v>
      </c>
      <c r="V6" s="11" t="s">
        <v>122</v>
      </c>
      <c r="W6" s="13" t="s">
        <v>123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124</v>
      </c>
      <c r="AD6" t="s">
        <v>6</v>
      </c>
      <c r="AE6" t="s">
        <v>110</v>
      </c>
      <c r="AF6" t="s">
        <v>88</v>
      </c>
      <c r="AG6" t="s">
        <v>75</v>
      </c>
      <c r="AH6" t="s">
        <v>19</v>
      </c>
    </row>
    <row r="7" ht="14.25" customHeight="1" spans="1:34">
      <c r="A7" s="5" t="s">
        <v>125</v>
      </c>
      <c r="B7" s="5" t="s">
        <v>126</v>
      </c>
      <c r="C7" s="5" t="s">
        <v>74</v>
      </c>
      <c r="D7" s="5" t="s">
        <v>75</v>
      </c>
      <c r="E7" s="5" t="s">
        <v>76</v>
      </c>
      <c r="F7" s="5" t="s">
        <v>75</v>
      </c>
      <c r="G7" s="5" t="s">
        <v>91</v>
      </c>
      <c r="H7" s="6" t="s">
        <v>92</v>
      </c>
      <c r="I7" s="6" t="s">
        <v>79</v>
      </c>
      <c r="J7" s="6" t="s">
        <v>2</v>
      </c>
      <c r="K7" s="6" t="s">
        <v>93</v>
      </c>
      <c r="L7" s="6">
        <v>1</v>
      </c>
      <c r="M7" s="6">
        <v>2</v>
      </c>
      <c r="N7" s="6" t="s">
        <v>106</v>
      </c>
      <c r="O7" s="6" t="s">
        <v>106</v>
      </c>
      <c r="P7" s="6" t="s">
        <v>127</v>
      </c>
      <c r="Q7" s="6"/>
      <c r="R7" s="11" t="s">
        <v>128</v>
      </c>
      <c r="S7" s="13" t="s">
        <v>19</v>
      </c>
      <c r="T7" s="6"/>
      <c r="U7" s="11" t="s">
        <v>19</v>
      </c>
      <c r="V7" s="11" t="s">
        <v>128</v>
      </c>
      <c r="W7" s="13" t="s">
        <v>129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130</v>
      </c>
      <c r="AD7" t="s">
        <v>6</v>
      </c>
      <c r="AE7" t="s">
        <v>99</v>
      </c>
      <c r="AF7" t="s">
        <v>88</v>
      </c>
      <c r="AG7" t="s">
        <v>75</v>
      </c>
      <c r="AH7" t="s">
        <v>19</v>
      </c>
    </row>
    <row r="8" ht="14.25" customHeight="1" spans="1:34">
      <c r="A8" s="5" t="s">
        <v>131</v>
      </c>
      <c r="B8" s="5" t="s">
        <v>132</v>
      </c>
      <c r="C8" s="5" t="s">
        <v>74</v>
      </c>
      <c r="D8" s="5" t="s">
        <v>75</v>
      </c>
      <c r="E8" s="5" t="s">
        <v>76</v>
      </c>
      <c r="F8" s="5" t="s">
        <v>75</v>
      </c>
      <c r="G8" s="5" t="s">
        <v>77</v>
      </c>
      <c r="H8" s="6" t="s">
        <v>78</v>
      </c>
      <c r="I8" s="6" t="s">
        <v>79</v>
      </c>
      <c r="J8" s="6" t="s">
        <v>2</v>
      </c>
      <c r="K8" s="6" t="s">
        <v>133</v>
      </c>
      <c r="L8" s="6">
        <v>3</v>
      </c>
      <c r="M8" s="6">
        <v>7</v>
      </c>
      <c r="N8" s="6" t="s">
        <v>134</v>
      </c>
      <c r="O8" s="6" t="s">
        <v>95</v>
      </c>
      <c r="P8" s="6" t="s">
        <v>135</v>
      </c>
      <c r="Q8" s="6"/>
      <c r="R8" s="11" t="s">
        <v>136</v>
      </c>
      <c r="S8" s="13" t="s">
        <v>19</v>
      </c>
      <c r="T8" s="6"/>
      <c r="U8" s="11" t="s">
        <v>19</v>
      </c>
      <c r="V8" s="11" t="s">
        <v>136</v>
      </c>
      <c r="W8" s="13" t="s">
        <v>137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138</v>
      </c>
      <c r="AD8" t="s">
        <v>6</v>
      </c>
      <c r="AE8" t="s">
        <v>87</v>
      </c>
      <c r="AF8" t="s">
        <v>88</v>
      </c>
      <c r="AG8" t="s">
        <v>75</v>
      </c>
      <c r="AH8" t="s">
        <v>19</v>
      </c>
    </row>
    <row r="9" ht="14.25" customHeight="1" spans="1:34">
      <c r="A9" s="5" t="s">
        <v>139</v>
      </c>
      <c r="B9" s="5" t="s">
        <v>140</v>
      </c>
      <c r="C9" s="5" t="s">
        <v>74</v>
      </c>
      <c r="D9" s="5" t="s">
        <v>75</v>
      </c>
      <c r="E9" s="5" t="s">
        <v>76</v>
      </c>
      <c r="F9" s="5" t="s">
        <v>75</v>
      </c>
      <c r="G9" s="5" t="s">
        <v>141</v>
      </c>
      <c r="H9" s="6" t="s">
        <v>142</v>
      </c>
      <c r="I9" s="6" t="s">
        <v>79</v>
      </c>
      <c r="J9" s="6" t="s">
        <v>2</v>
      </c>
      <c r="K9" s="6" t="s">
        <v>143</v>
      </c>
      <c r="L9" s="6">
        <v>1</v>
      </c>
      <c r="M9" s="6">
        <v>1</v>
      </c>
      <c r="N9" s="6" t="s">
        <v>144</v>
      </c>
      <c r="O9" s="6" t="s">
        <v>145</v>
      </c>
      <c r="P9" s="6" t="s">
        <v>135</v>
      </c>
      <c r="Q9" s="6"/>
      <c r="R9" s="11" t="s">
        <v>146</v>
      </c>
      <c r="S9" s="13" t="s">
        <v>19</v>
      </c>
      <c r="T9" s="6"/>
      <c r="U9" s="11" t="s">
        <v>19</v>
      </c>
      <c r="V9" s="11" t="s">
        <v>146</v>
      </c>
      <c r="W9" s="13" t="s">
        <v>147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148</v>
      </c>
      <c r="AD9" t="s">
        <v>6</v>
      </c>
      <c r="AE9" t="s">
        <v>149</v>
      </c>
      <c r="AF9" t="s">
        <v>88</v>
      </c>
      <c r="AG9" t="s">
        <v>75</v>
      </c>
      <c r="AH9" t="s">
        <v>19</v>
      </c>
    </row>
    <row r="10" customHeight="1" spans="1:32">
      <c r="A10" s="7" t="s">
        <v>150</v>
      </c>
      <c r="B10" s="7"/>
      <c r="C10" s="7" t="s">
        <v>151</v>
      </c>
      <c r="D10" s="7"/>
      <c r="E10" s="7"/>
      <c r="F10" s="7"/>
      <c r="G10" s="7" t="s">
        <v>151</v>
      </c>
      <c r="H10" s="7" t="s">
        <v>151</v>
      </c>
      <c r="I10" s="7" t="s">
        <v>151</v>
      </c>
      <c r="J10" s="7" t="s">
        <v>151</v>
      </c>
      <c r="K10" s="7" t="s">
        <v>151</v>
      </c>
      <c r="L10" s="7" t="s">
        <v>151</v>
      </c>
      <c r="M10" s="7" t="s">
        <v>151</v>
      </c>
      <c r="N10" s="7" t="s">
        <v>151</v>
      </c>
      <c r="O10" s="7" t="s">
        <v>151</v>
      </c>
      <c r="P10" s="7" t="s">
        <v>151</v>
      </c>
      <c r="Q10" s="7"/>
      <c r="R10" s="12" t="s">
        <v>20</v>
      </c>
      <c r="S10" s="12" t="s">
        <v>21</v>
      </c>
      <c r="T10" s="7" t="s">
        <v>151</v>
      </c>
      <c r="U10" s="12"/>
      <c r="V10" s="12" t="s">
        <v>152</v>
      </c>
      <c r="W10" s="12" t="s">
        <v>22</v>
      </c>
      <c r="X10" s="12"/>
      <c r="Y10" s="12"/>
      <c r="Z10" s="12"/>
      <c r="AA10" s="7"/>
      <c r="AB10" s="12"/>
      <c r="AC10" s="7"/>
      <c r="AD10" s="7" t="s">
        <v>151</v>
      </c>
      <c r="AE10" s="7"/>
      <c r="AF10" s="7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J33" sqref="J3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153</v>
      </c>
      <c r="B1" s="4" t="s">
        <v>154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155</v>
      </c>
      <c r="H1" s="4" t="s">
        <v>156</v>
      </c>
      <c r="I1" s="4" t="s">
        <v>13</v>
      </c>
      <c r="J1" s="4" t="s">
        <v>17</v>
      </c>
      <c r="K1" s="4" t="s">
        <v>18</v>
      </c>
      <c r="L1" s="10" t="s">
        <v>157</v>
      </c>
      <c r="M1" s="4" t="s">
        <v>158</v>
      </c>
      <c r="N1" s="4" t="s">
        <v>159</v>
      </c>
    </row>
    <row r="2" ht="14.25" customHeight="1" spans="1:256">
      <c r="A2" s="5" t="s">
        <v>160</v>
      </c>
      <c r="B2" s="6" t="s">
        <v>161</v>
      </c>
      <c r="C2" s="6" t="s">
        <v>162</v>
      </c>
      <c r="D2" s="6" t="s">
        <v>2</v>
      </c>
      <c r="E2" s="6" t="s">
        <v>76</v>
      </c>
      <c r="F2" s="6" t="s">
        <v>75</v>
      </c>
      <c r="G2" s="6" t="s">
        <v>163</v>
      </c>
      <c r="H2" s="6" t="s">
        <v>164</v>
      </c>
      <c r="I2" s="11" t="s">
        <v>165</v>
      </c>
      <c r="J2" s="11" t="s">
        <v>19</v>
      </c>
      <c r="K2" s="11" t="s">
        <v>165</v>
      </c>
      <c r="L2" s="6" t="s">
        <v>166</v>
      </c>
      <c r="M2" s="6" t="s">
        <v>167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ht="14.25" customHeight="1" spans="1:256">
      <c r="A3" s="5" t="s">
        <v>168</v>
      </c>
      <c r="B3" s="6" t="s">
        <v>169</v>
      </c>
      <c r="C3" s="6" t="s">
        <v>162</v>
      </c>
      <c r="D3" s="6" t="s">
        <v>2</v>
      </c>
      <c r="E3" s="6" t="s">
        <v>76</v>
      </c>
      <c r="F3" s="6" t="s">
        <v>75</v>
      </c>
      <c r="G3" s="6" t="s">
        <v>163</v>
      </c>
      <c r="H3" s="6" t="s">
        <v>164</v>
      </c>
      <c r="I3" s="11" t="s">
        <v>170</v>
      </c>
      <c r="J3" s="11" t="s">
        <v>19</v>
      </c>
      <c r="K3" s="11" t="s">
        <v>170</v>
      </c>
      <c r="L3" s="6" t="s">
        <v>166</v>
      </c>
      <c r="M3" s="6" t="s">
        <v>171</v>
      </c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customHeight="1" spans="1:14">
      <c r="A4" s="7" t="s">
        <v>150</v>
      </c>
      <c r="B4" s="7" t="s">
        <v>151</v>
      </c>
      <c r="C4" s="7" t="s">
        <v>151</v>
      </c>
      <c r="D4" s="7" t="s">
        <v>151</v>
      </c>
      <c r="E4" s="7"/>
      <c r="F4" s="7"/>
      <c r="G4" s="7" t="s">
        <v>151</v>
      </c>
      <c r="H4" s="7" t="s">
        <v>151</v>
      </c>
      <c r="I4" s="12" t="s">
        <v>23</v>
      </c>
      <c r="J4" s="12"/>
      <c r="K4" s="12"/>
      <c r="L4" s="7"/>
      <c r="M4" s="7" t="s">
        <v>151</v>
      </c>
      <c r="N4" t="s">
        <v>151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172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"/>
  <sheetViews>
    <sheetView tabSelected="1" workbookViewId="0">
      <selection activeCell="C23" sqref="C2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  <col min="5" max="5" width="10"/>
    <col min="6" max="6" width="15.5714285714286" customWidth="1"/>
    <col min="7" max="7" width="14.7142857142857" customWidth="1"/>
  </cols>
  <sheetData>
    <row r="1" spans="1:10">
      <c r="A1" s="4" t="s">
        <v>43</v>
      </c>
      <c r="B1" s="4" t="s">
        <v>56</v>
      </c>
      <c r="C1" s="4" t="s">
        <v>57</v>
      </c>
      <c r="D1" s="4" t="s">
        <v>18</v>
      </c>
      <c r="E1" s="4"/>
      <c r="F1" s="4"/>
      <c r="G1" s="4"/>
      <c r="H1" s="4" t="s">
        <v>173</v>
      </c>
      <c r="I1" s="4"/>
      <c r="J1" s="4"/>
    </row>
    <row r="2" ht="14.25" hidden="1" customHeight="1" spans="1:9">
      <c r="A2" s="5" t="s">
        <v>72</v>
      </c>
      <c r="B2" s="6" t="s">
        <v>82</v>
      </c>
      <c r="C2" s="6" t="s">
        <v>83</v>
      </c>
      <c r="D2" s="3">
        <v>5768</v>
      </c>
      <c r="E2" t="str">
        <f>VLOOKUP(A2,HOP!A:L,12,0)</f>
        <v>5768.00</v>
      </c>
      <c r="F2" t="str">
        <f>VLOOKUP(A2,HOP!A:C,3,0)</f>
        <v>2053698</v>
      </c>
      <c r="G2">
        <f>D2-E2</f>
        <v>0</v>
      </c>
      <c r="H2" t="str">
        <f>$H$1&amp;F2</f>
        <v>，2053698</v>
      </c>
      <c r="I2" t="str">
        <f>VLOOKUP(A2,HOP!A:T,20,0)</f>
        <v>直采</v>
      </c>
    </row>
    <row r="3" ht="14.25" customHeight="1" spans="1:9">
      <c r="A3" s="5" t="s">
        <v>89</v>
      </c>
      <c r="B3" s="6" t="s">
        <v>95</v>
      </c>
      <c r="C3" s="6" t="s">
        <v>83</v>
      </c>
      <c r="D3" s="3">
        <v>171</v>
      </c>
      <c r="E3" t="str">
        <f>VLOOKUP(A3,HOP!A:L,12,0)</f>
        <v>171.00</v>
      </c>
      <c r="F3" t="str">
        <f>VLOOKUP(A3,HOP!A:C,3,0)</f>
        <v>2076044</v>
      </c>
      <c r="G3">
        <f t="shared" ref="G3:G11" si="0">D3-E3</f>
        <v>0</v>
      </c>
      <c r="H3" t="str">
        <f t="shared" ref="H3:H11" si="1">$H$1&amp;F3</f>
        <v>，2076044</v>
      </c>
      <c r="I3" t="str">
        <f>VLOOKUP(A3,HOP!A:T,20,0)</f>
        <v>直连</v>
      </c>
    </row>
    <row r="4" ht="14.25" hidden="1" customHeight="1" spans="1:9">
      <c r="A4" s="5" t="s">
        <v>100</v>
      </c>
      <c r="B4" s="6" t="s">
        <v>83</v>
      </c>
      <c r="C4" s="6" t="s">
        <v>106</v>
      </c>
      <c r="D4" s="3">
        <v>3632</v>
      </c>
      <c r="E4" t="str">
        <f>VLOOKUP(A4,HOP!A:L,12,0)</f>
        <v>3632.00</v>
      </c>
      <c r="F4" t="str">
        <f>VLOOKUP(A4,HOP!A:C,3,0)</f>
        <v>2068892</v>
      </c>
      <c r="G4">
        <f t="shared" si="0"/>
        <v>0</v>
      </c>
      <c r="H4" t="str">
        <f t="shared" si="1"/>
        <v>，2068892</v>
      </c>
      <c r="I4" t="str">
        <f>VLOOKUP(A4,HOP!A:T,20,0)</f>
        <v>直采</v>
      </c>
    </row>
    <row r="5" ht="14.25" hidden="1" customHeight="1" spans="1:9">
      <c r="A5" s="43" t="s">
        <v>111</v>
      </c>
      <c r="B5" s="6" t="s">
        <v>106</v>
      </c>
      <c r="C5" s="6" t="s">
        <v>116</v>
      </c>
      <c r="D5" s="3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VLOOKUP(A5,HOP!A:T,20,0)</f>
        <v>#N/A</v>
      </c>
    </row>
    <row r="6" ht="14.25" hidden="1" customHeight="1" spans="1:9">
      <c r="A6" s="5" t="s">
        <v>119</v>
      </c>
      <c r="B6" s="6" t="s">
        <v>83</v>
      </c>
      <c r="C6" s="6" t="s">
        <v>116</v>
      </c>
      <c r="D6" s="3">
        <v>4503</v>
      </c>
      <c r="E6" t="str">
        <f>VLOOKUP(A6,HOP!A:L,12,0)</f>
        <v>4503.00</v>
      </c>
      <c r="F6" t="str">
        <f>VLOOKUP(A6,HOP!A:C,3,0)</f>
        <v>2062814</v>
      </c>
      <c r="G6">
        <f t="shared" si="0"/>
        <v>0</v>
      </c>
      <c r="H6" t="str">
        <f t="shared" si="1"/>
        <v>，2062814</v>
      </c>
      <c r="I6" t="str">
        <f>VLOOKUP(A6,HOP!A:T,20,0)</f>
        <v>直采</v>
      </c>
    </row>
    <row r="7" ht="14.25" customHeight="1" spans="1:9">
      <c r="A7" s="5" t="s">
        <v>125</v>
      </c>
      <c r="B7" s="6" t="s">
        <v>106</v>
      </c>
      <c r="C7" s="6" t="s">
        <v>127</v>
      </c>
      <c r="D7" s="3">
        <v>374</v>
      </c>
      <c r="E7" t="str">
        <f>VLOOKUP(A7,HOP!A:L,12,0)</f>
        <v>374.00</v>
      </c>
      <c r="F7" t="str">
        <f>VLOOKUP(A7,HOP!A:C,3,0)</f>
        <v>2088428</v>
      </c>
      <c r="G7">
        <f t="shared" si="0"/>
        <v>0</v>
      </c>
      <c r="H7" t="str">
        <f t="shared" si="1"/>
        <v>，2088428</v>
      </c>
      <c r="I7" t="str">
        <f>VLOOKUP(A7,HOP!A:T,20,0)</f>
        <v>直连</v>
      </c>
    </row>
    <row r="8" ht="14.25" hidden="1" customHeight="1" spans="1:9">
      <c r="A8" s="5" t="s">
        <v>131</v>
      </c>
      <c r="B8" s="6" t="s">
        <v>95</v>
      </c>
      <c r="C8" s="6" t="s">
        <v>135</v>
      </c>
      <c r="D8" s="3">
        <v>8940</v>
      </c>
      <c r="E8" t="str">
        <f>VLOOKUP(A8,HOP!A:L,12,0)</f>
        <v>8940.00</v>
      </c>
      <c r="F8" t="str">
        <f>VLOOKUP(A8,HOP!A:C,3,0)</f>
        <v>2071074</v>
      </c>
      <c r="G8">
        <f t="shared" si="0"/>
        <v>0</v>
      </c>
      <c r="H8" t="str">
        <f t="shared" si="1"/>
        <v>，2071074</v>
      </c>
      <c r="I8" t="str">
        <f>VLOOKUP(A8,HOP!A:T,20,0)</f>
        <v>直采</v>
      </c>
    </row>
    <row r="9" ht="14.25" customHeight="1" spans="1:9">
      <c r="A9" s="5" t="s">
        <v>139</v>
      </c>
      <c r="B9" s="6" t="s">
        <v>145</v>
      </c>
      <c r="C9" s="6" t="s">
        <v>135</v>
      </c>
      <c r="D9" s="3">
        <v>1443</v>
      </c>
      <c r="E9" t="str">
        <f>VLOOKUP(A9,HOP!A:L,12,0)</f>
        <v>1443.00</v>
      </c>
      <c r="F9" t="str">
        <f>VLOOKUP(A9,HOP!A:C,3,0)</f>
        <v>2075452</v>
      </c>
      <c r="G9">
        <f t="shared" si="0"/>
        <v>0</v>
      </c>
      <c r="H9" t="str">
        <f t="shared" si="1"/>
        <v>，2075452</v>
      </c>
      <c r="I9" t="str">
        <f>VLOOKUP(A9,HOP!A:T,20,0)</f>
        <v>直连</v>
      </c>
    </row>
    <row r="10" customHeight="1" spans="1:10">
      <c r="A10" s="44" t="s">
        <v>161</v>
      </c>
      <c r="B10" s="7" t="s">
        <v>151</v>
      </c>
      <c r="C10" s="7" t="s">
        <v>151</v>
      </c>
      <c r="D10" s="8">
        <v>344</v>
      </c>
      <c r="E10" t="e">
        <f>VLOOKUP(A10,HOP!A:L,12,0)</f>
        <v>#N/A</v>
      </c>
      <c r="F10">
        <v>2027933</v>
      </c>
      <c r="G10" t="e">
        <f t="shared" si="0"/>
        <v>#N/A</v>
      </c>
      <c r="H10" t="str">
        <f t="shared" si="1"/>
        <v>，2027933</v>
      </c>
      <c r="I10" t="e">
        <f>VLOOKUP(A10,HOP!A:T,20,0)</f>
        <v>#N/A</v>
      </c>
      <c r="J10" s="9" t="s">
        <v>174</v>
      </c>
    </row>
    <row r="11" spans="1:10">
      <c r="A11" s="44" t="s">
        <v>169</v>
      </c>
      <c r="D11" s="8">
        <v>370</v>
      </c>
      <c r="E11" t="e">
        <f>VLOOKUP(A11,HOP!A:L,12,0)</f>
        <v>#N/A</v>
      </c>
      <c r="F11">
        <v>2027180</v>
      </c>
      <c r="G11" t="e">
        <f t="shared" si="0"/>
        <v>#N/A</v>
      </c>
      <c r="H11" t="str">
        <f t="shared" si="1"/>
        <v>，2027180</v>
      </c>
      <c r="I11" t="e">
        <f>VLOOKUP(A11,HOP!A:T,20,0)</f>
        <v>#N/A</v>
      </c>
      <c r="J11" s="9" t="s">
        <v>175</v>
      </c>
    </row>
    <row r="13" spans="4:4">
      <c r="D13" s="3">
        <f>SUM(D2:D12)</f>
        <v>25545</v>
      </c>
    </row>
    <row r="15" spans="1:1">
      <c r="A15" t="s">
        <v>176</v>
      </c>
    </row>
    <row r="16" spans="1:1">
      <c r="A16" t="s">
        <v>177</v>
      </c>
    </row>
    <row r="17" spans="1:1">
      <c r="A17" s="9" t="s">
        <v>178</v>
      </c>
    </row>
  </sheetData>
  <autoFilter ref="A1:J11">
    <filterColumn colId="3">
      <filters>
        <filter val="171.00"/>
        <filter val="344.00"/>
        <filter val="370.00"/>
        <filter val="374.00"/>
        <filter val="1,443.00"/>
        <filter val="4,503.00"/>
        <filter val="3,632.00"/>
        <filter val="5,768.00"/>
        <filter val="8,940.00"/>
      </filters>
    </filterColumn>
    <filterColumn colId="8">
      <customFilters>
        <customFilter operator="equal" val="直连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D1" sqref="D$1:D$1048576"/>
    </sheetView>
  </sheetViews>
  <sheetFormatPr defaultColWidth="9.14285714285714" defaultRowHeight="12.75" outlineLevelRow="7"/>
  <cols>
    <col min="1" max="16383" width="9.14285714285714" style="1"/>
  </cols>
  <sheetData>
    <row r="1" s="1" customFormat="1" spans="1:20">
      <c r="A1" s="2" t="s">
        <v>179</v>
      </c>
      <c r="B1" s="2" t="s">
        <v>180</v>
      </c>
      <c r="C1" s="2" t="s">
        <v>181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182</v>
      </c>
      <c r="I1" s="2" t="s">
        <v>183</v>
      </c>
      <c r="J1" s="2" t="s">
        <v>184</v>
      </c>
      <c r="K1" s="2" t="s">
        <v>185</v>
      </c>
      <c r="L1" s="2" t="s">
        <v>186</v>
      </c>
      <c r="M1" s="2" t="s">
        <v>187</v>
      </c>
      <c r="N1" s="2" t="s">
        <v>188</v>
      </c>
      <c r="O1" s="2" t="s">
        <v>189</v>
      </c>
      <c r="P1" s="2" t="s">
        <v>190</v>
      </c>
      <c r="Q1" s="2" t="s">
        <v>191</v>
      </c>
      <c r="R1" s="2" t="s">
        <v>192</v>
      </c>
      <c r="S1" s="2" t="s">
        <v>193</v>
      </c>
      <c r="T1" s="2" t="s">
        <v>194</v>
      </c>
    </row>
    <row r="2" s="1" customFormat="1" spans="1:20">
      <c r="A2" s="1" t="s">
        <v>125</v>
      </c>
      <c r="B2" s="1" t="s">
        <v>106</v>
      </c>
      <c r="C2" s="1" t="s">
        <v>126</v>
      </c>
      <c r="D2" s="1" t="s">
        <v>92</v>
      </c>
      <c r="E2" s="1" t="s">
        <v>195</v>
      </c>
      <c r="F2" s="1" t="s">
        <v>106</v>
      </c>
      <c r="G2" s="1" t="s">
        <v>127</v>
      </c>
      <c r="H2" s="1" t="s">
        <v>196</v>
      </c>
      <c r="I2" s="1" t="s">
        <v>197</v>
      </c>
      <c r="J2" s="1" t="s">
        <v>198</v>
      </c>
      <c r="K2" s="1" t="s">
        <v>197</v>
      </c>
      <c r="L2" s="1" t="s">
        <v>197</v>
      </c>
      <c r="M2" s="1" t="s">
        <v>199</v>
      </c>
      <c r="N2" s="1" t="s">
        <v>199</v>
      </c>
      <c r="O2" s="1" t="s">
        <v>200</v>
      </c>
      <c r="P2" s="1" t="s">
        <v>201</v>
      </c>
      <c r="Q2" s="1" t="s">
        <v>202</v>
      </c>
      <c r="R2" s="1" t="s">
        <v>75</v>
      </c>
      <c r="S2" s="1" t="s">
        <v>203</v>
      </c>
      <c r="T2" s="1" t="s">
        <v>204</v>
      </c>
    </row>
    <row r="3" s="1" customFormat="1" spans="1:20">
      <c r="A3" s="1" t="s">
        <v>89</v>
      </c>
      <c r="B3" s="1" t="s">
        <v>94</v>
      </c>
      <c r="C3" s="1" t="s">
        <v>90</v>
      </c>
      <c r="D3" s="1" t="s">
        <v>92</v>
      </c>
      <c r="E3" s="1" t="s">
        <v>195</v>
      </c>
      <c r="F3" s="1" t="s">
        <v>95</v>
      </c>
      <c r="G3" s="1" t="s">
        <v>83</v>
      </c>
      <c r="H3" s="1" t="s">
        <v>196</v>
      </c>
      <c r="I3" s="1" t="s">
        <v>205</v>
      </c>
      <c r="J3" s="1" t="s">
        <v>198</v>
      </c>
      <c r="K3" s="1" t="s">
        <v>205</v>
      </c>
      <c r="L3" s="1" t="s">
        <v>205</v>
      </c>
      <c r="M3" s="1" t="s">
        <v>199</v>
      </c>
      <c r="N3" s="1" t="s">
        <v>199</v>
      </c>
      <c r="O3" s="1" t="s">
        <v>200</v>
      </c>
      <c r="P3" s="1" t="s">
        <v>201</v>
      </c>
      <c r="Q3" s="1" t="s">
        <v>206</v>
      </c>
      <c r="R3" s="1" t="s">
        <v>75</v>
      </c>
      <c r="S3" s="1" t="s">
        <v>203</v>
      </c>
      <c r="T3" s="1" t="s">
        <v>204</v>
      </c>
    </row>
    <row r="4" s="1" customFormat="1" spans="1:20">
      <c r="A4" s="1" t="s">
        <v>139</v>
      </c>
      <c r="B4" s="1" t="s">
        <v>144</v>
      </c>
      <c r="C4" s="1" t="s">
        <v>140</v>
      </c>
      <c r="D4" s="1" t="s">
        <v>142</v>
      </c>
      <c r="E4" s="1" t="s">
        <v>207</v>
      </c>
      <c r="F4" s="1" t="s">
        <v>145</v>
      </c>
      <c r="G4" s="1" t="s">
        <v>135</v>
      </c>
      <c r="H4" s="1" t="s">
        <v>196</v>
      </c>
      <c r="I4" s="1" t="s">
        <v>208</v>
      </c>
      <c r="J4" s="1" t="s">
        <v>198</v>
      </c>
      <c r="K4" s="1" t="s">
        <v>208</v>
      </c>
      <c r="L4" s="1" t="s">
        <v>208</v>
      </c>
      <c r="M4" s="1" t="s">
        <v>199</v>
      </c>
      <c r="N4" s="1" t="s">
        <v>199</v>
      </c>
      <c r="O4" s="1" t="s">
        <v>200</v>
      </c>
      <c r="P4" s="1" t="s">
        <v>201</v>
      </c>
      <c r="Q4" s="1" t="s">
        <v>209</v>
      </c>
      <c r="R4" s="1" t="s">
        <v>75</v>
      </c>
      <c r="S4" s="1" t="s">
        <v>203</v>
      </c>
      <c r="T4" s="1" t="s">
        <v>204</v>
      </c>
    </row>
    <row r="5" s="1" customFormat="1" spans="1:20">
      <c r="A5" s="1" t="s">
        <v>131</v>
      </c>
      <c r="B5" s="1" t="s">
        <v>134</v>
      </c>
      <c r="C5" s="1" t="s">
        <v>132</v>
      </c>
      <c r="D5" s="1" t="s">
        <v>210</v>
      </c>
      <c r="E5" s="1" t="s">
        <v>211</v>
      </c>
      <c r="F5" s="1" t="s">
        <v>95</v>
      </c>
      <c r="G5" s="1" t="s">
        <v>135</v>
      </c>
      <c r="H5" s="1" t="s">
        <v>196</v>
      </c>
      <c r="I5" s="1" t="s">
        <v>212</v>
      </c>
      <c r="J5" s="1" t="s">
        <v>198</v>
      </c>
      <c r="K5" s="1" t="s">
        <v>212</v>
      </c>
      <c r="L5" s="1" t="s">
        <v>212</v>
      </c>
      <c r="M5" s="1" t="s">
        <v>199</v>
      </c>
      <c r="N5" s="1" t="s">
        <v>199</v>
      </c>
      <c r="O5" s="1" t="s">
        <v>200</v>
      </c>
      <c r="P5" s="1" t="s">
        <v>201</v>
      </c>
      <c r="Q5" s="1" t="s">
        <v>213</v>
      </c>
      <c r="R5" s="1" t="s">
        <v>75</v>
      </c>
      <c r="S5" s="1" t="s">
        <v>203</v>
      </c>
      <c r="T5" s="1" t="s">
        <v>214</v>
      </c>
    </row>
    <row r="6" s="1" customFormat="1" spans="1:20">
      <c r="A6" s="1" t="s">
        <v>100</v>
      </c>
      <c r="B6" s="1" t="s">
        <v>105</v>
      </c>
      <c r="C6" s="1" t="s">
        <v>101</v>
      </c>
      <c r="D6" s="1" t="s">
        <v>103</v>
      </c>
      <c r="E6" s="1" t="s">
        <v>215</v>
      </c>
      <c r="F6" s="1" t="s">
        <v>83</v>
      </c>
      <c r="G6" s="1" t="s">
        <v>106</v>
      </c>
      <c r="H6" s="1" t="s">
        <v>196</v>
      </c>
      <c r="I6" s="1" t="s">
        <v>216</v>
      </c>
      <c r="J6" s="1" t="s">
        <v>198</v>
      </c>
      <c r="K6" s="1" t="s">
        <v>216</v>
      </c>
      <c r="L6" s="1" t="s">
        <v>216</v>
      </c>
      <c r="M6" s="1" t="s">
        <v>199</v>
      </c>
      <c r="N6" s="1" t="s">
        <v>199</v>
      </c>
      <c r="O6" s="1" t="s">
        <v>200</v>
      </c>
      <c r="P6" s="1" t="s">
        <v>201</v>
      </c>
      <c r="Q6" s="1" t="s">
        <v>217</v>
      </c>
      <c r="R6" s="1" t="s">
        <v>75</v>
      </c>
      <c r="S6" s="1" t="s">
        <v>203</v>
      </c>
      <c r="T6" s="1" t="s">
        <v>214</v>
      </c>
    </row>
    <row r="7" s="1" customFormat="1" spans="1:20">
      <c r="A7" s="1" t="s">
        <v>119</v>
      </c>
      <c r="B7" s="1" t="s">
        <v>82</v>
      </c>
      <c r="C7" s="1" t="s">
        <v>120</v>
      </c>
      <c r="D7" s="1" t="s">
        <v>103</v>
      </c>
      <c r="E7" s="1" t="s">
        <v>218</v>
      </c>
      <c r="F7" s="1" t="s">
        <v>83</v>
      </c>
      <c r="G7" s="1" t="s">
        <v>116</v>
      </c>
      <c r="H7" s="1" t="s">
        <v>196</v>
      </c>
      <c r="I7" s="1" t="s">
        <v>219</v>
      </c>
      <c r="J7" s="1" t="s">
        <v>198</v>
      </c>
      <c r="K7" s="1" t="s">
        <v>219</v>
      </c>
      <c r="L7" s="1" t="s">
        <v>219</v>
      </c>
      <c r="M7" s="1" t="s">
        <v>199</v>
      </c>
      <c r="N7" s="1" t="s">
        <v>199</v>
      </c>
      <c r="O7" s="1" t="s">
        <v>200</v>
      </c>
      <c r="P7" s="1" t="s">
        <v>201</v>
      </c>
      <c r="Q7" s="1" t="s">
        <v>220</v>
      </c>
      <c r="R7" s="1" t="s">
        <v>75</v>
      </c>
      <c r="S7" s="1" t="s">
        <v>203</v>
      </c>
      <c r="T7" s="1" t="s">
        <v>214</v>
      </c>
    </row>
    <row r="8" s="1" customFormat="1" spans="1:20">
      <c r="A8" s="1" t="s">
        <v>72</v>
      </c>
      <c r="B8" s="1" t="s">
        <v>81</v>
      </c>
      <c r="C8" s="1" t="s">
        <v>73</v>
      </c>
      <c r="D8" s="1" t="s">
        <v>210</v>
      </c>
      <c r="E8" s="1" t="s">
        <v>221</v>
      </c>
      <c r="F8" s="1" t="s">
        <v>82</v>
      </c>
      <c r="G8" s="1" t="s">
        <v>83</v>
      </c>
      <c r="H8" s="1" t="s">
        <v>196</v>
      </c>
      <c r="I8" s="1" t="s">
        <v>222</v>
      </c>
      <c r="J8" s="1" t="s">
        <v>198</v>
      </c>
      <c r="K8" s="1" t="s">
        <v>222</v>
      </c>
      <c r="L8" s="1" t="s">
        <v>222</v>
      </c>
      <c r="M8" s="1" t="s">
        <v>199</v>
      </c>
      <c r="N8" s="1" t="s">
        <v>199</v>
      </c>
      <c r="O8" s="1" t="s">
        <v>200</v>
      </c>
      <c r="P8" s="1" t="s">
        <v>201</v>
      </c>
      <c r="Q8" s="1" t="s">
        <v>223</v>
      </c>
      <c r="R8" s="1" t="s">
        <v>75</v>
      </c>
      <c r="S8" s="1" t="s">
        <v>203</v>
      </c>
      <c r="T8" s="1" t="s">
        <v>214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2021-05-06T09:29:30Z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E1A952437B584C5897564567841E8A6E</vt:lpwstr>
  </property>
</Properties>
</file>