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<sst xmlns="http://schemas.openxmlformats.org/spreadsheetml/2006/main" count="285" uniqueCount="137">
  <si>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</si>
  <si>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</si>
  <si>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</si>
  <si>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</si>
  <si>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</si>
  <si>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</si>
  <si>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</si>
  <si>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</si>
  <si>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</si>
  <si>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</si>
  <si>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</si>
  <si>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</si>
  <si>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</si>
  <si>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</si>
  <si>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</si>
  <si>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</si>
  <si>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</si>
  <si>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</si>
  <si>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</si>
  <si>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</si>
  <si>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</si>
  <si>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</si>
  <si>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</si>
  <si>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</si>
  <si>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</si>
  <si>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</si>
  <si>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[吉隆坡]吉隆坡瑞吉酒店(The St. Regis Kuala Lumpur)(8982253)</t>
  </si>
  <si>
    <t>豪华城景特大床房&lt;2人入住&gt;&lt;IBU黄金会员专享&gt;&lt;不退款&gt;</t>
  </si>
  <si>
    <t>USD</t>
  </si>
  <si>
    <t>MOHAMEDRIDZWAN/SHAHULHAMEED</t>
  </si>
  <si>
    <t>CA6352210503USD-W</t>
  </si>
  <si>
    <t>未提现</t>
  </si>
  <si>
    <t>携程开票</t>
  </si>
  <si>
    <t>[巴厘岛]巴厘岛库塔喜来登度假酒店(Sheraton Bali Kuta Resort)(8042473)</t>
  </si>
  <si>
    <t>豪华海景临海特大床房带阳台(至少连住2晚及以上)&lt;2人入住&gt;&lt;不退款&gt;&lt;早餐&gt;</t>
  </si>
  <si>
    <t>Tan/Dewi,Pepy/Pepy</t>
  </si>
  <si>
    <t>[基西米]奥兰多玛尔格丽卡维尔度假村(Margaritaville Resort Orlando)(40026169)</t>
  </si>
  <si>
    <t>豪华池景2张大床房&lt;不退款&gt;&lt;2人入住&gt;</t>
  </si>
  <si>
    <t>Bullock/Jennifer</t>
  </si>
  <si>
    <t>取消</t>
  </si>
  <si>
    <t>阶梯</t>
  </si>
  <si>
    <t>退单</t>
  </si>
  <si>
    <t>[新加坡]新加坡喜来登酒店 (Staycation Approved)(Sheraton Towers Singapore (Staycation Approved))(8289611)</t>
  </si>
  <si>
    <t>豪华房&lt;1&gt;&lt;中宾&gt;&lt;不退款&gt;&lt;2人入住&gt;</t>
  </si>
  <si>
    <t>SHAN/JINGYI</t>
  </si>
  <si>
    <t>[米尔布雷]旧金山机场威斯丁酒店(The Westin San Francisco Airport)(8914927)</t>
  </si>
  <si>
    <t>客房带特大床&lt;2人入住&gt;&lt;中宾&gt;&lt;不退款&gt;</t>
  </si>
  <si>
    <t>LIU/LIMEI,Chao/Tianfeng</t>
  </si>
  <si>
    <t>[布莱克浦]兰瑞安旅馆(Llanryan Guest House)(39503166)</t>
  </si>
  <si>
    <t>双人床房(至少连住2晚及以上)&lt;2人入住&gt;&lt;不退款&gt;</t>
  </si>
  <si>
    <t>Burns Priestley/Emma</t>
  </si>
  <si>
    <t>[加尔维斯顿]巨浪旅馆(Beachcomber Inn)(39927543)</t>
  </si>
  <si>
    <t>标准间1特大床(至少连住2晚及以上)&lt;2人入住&gt;&lt;不退款&gt;&lt;早餐&gt;</t>
  </si>
  <si>
    <t>Gonzalez/Lesly,Gonzalez/Eduardo</t>
  </si>
  <si>
    <t>,</t>
  </si>
  <si>
    <t>A210507150953481 直采：262元</t>
  </si>
  <si>
    <t>A210507151218481 直连：1175元</t>
  </si>
  <si>
    <t>USD / THB 当前参考汇率: 31.262</t>
  </si>
  <si>
    <t>总计：1437 USD/
44923.49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</si>
  <si>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</si>
  <si>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</si>
  <si>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</si>
  <si>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</si>
  <si>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</si>
  <si>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</si>
  <si>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</si>
  <si>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</si>
  <si>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</si>
  <si>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</si>
  <si>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</si>
  <si>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</si>
  <si>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</si>
  <si>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</si>
  <si>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</si>
  <si>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</si>
  <si>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</si>
  <si>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2021-04-29</t>
  </si>
  <si>
    <t>2090080</t>
  </si>
  <si>
    <t>巴厘岛库塔喜来登度假酒店</t>
  </si>
  <si>
    <t>Tan Dewi,Pepy Pepy</t>
  </si>
  <si>
    <t>2021-05-01</t>
  </si>
  <si>
    <t>退房日周结</t>
  </si>
  <si>
    <t>1286.05</t>
  </si>
  <si>
    <t>198.00</t>
  </si>
  <si>
    <t>0</t>
  </si>
  <si>
    <t>0.00</t>
  </si>
  <si>
    <t>携程国际直连(CIT)</t>
  </si>
  <si>
    <t>2021-04-29 08:27:26</t>
  </si>
  <si>
    <t>否</t>
  </si>
  <si>
    <t>汇智国际旅游发展有限公司</t>
  </si>
  <si>
    <t>直连</t>
  </si>
  <si>
    <t>2021-04-28</t>
  </si>
  <si>
    <t>2088590</t>
  </si>
  <si>
    <t>瑞吉酒店</t>
  </si>
  <si>
    <t>MOHAMEDRIDZWAN SHAHULHAMEED</t>
  </si>
  <si>
    <t>2021-04-30</t>
  </si>
  <si>
    <t>2157.40</t>
  </si>
  <si>
    <t>332.00</t>
  </si>
  <si>
    <t>2021-04-28 14:02:03</t>
  </si>
  <si>
    <t>2088173</t>
  </si>
  <si>
    <t>巨浪旅馆</t>
  </si>
  <si>
    <t>Gonzalez Lesly,Gonzalez Eduardo</t>
  </si>
  <si>
    <t>2021-05-02</t>
  </si>
  <si>
    <t>2352.35</t>
  </si>
  <si>
    <t>362.00</t>
  </si>
  <si>
    <t>2021-04-28 10:07:17</t>
  </si>
  <si>
    <t>2021-04-26</t>
  </si>
  <si>
    <t>2085019</t>
  </si>
  <si>
    <t>兰瑞安旅馆</t>
  </si>
  <si>
    <t>Burns Priestley Emma</t>
  </si>
  <si>
    <t>2021-04-26 14:12:13</t>
  </si>
  <si>
    <t>2021-04-21</t>
  </si>
  <si>
    <t>2075774</t>
  </si>
  <si>
    <t>旧金山机场威斯汀酒店</t>
  </si>
  <si>
    <t>LIU LIMEI,Chao Tianfeng</t>
  </si>
  <si>
    <t>1843.76</t>
  </si>
  <si>
    <t>282.99</t>
  </si>
  <si>
    <t>2021-04-21 08:46:46</t>
  </si>
  <si>
    <t>2021-04-07</t>
  </si>
  <si>
    <t>2054052</t>
  </si>
  <si>
    <t>新加坡喜来登大酒店</t>
  </si>
  <si>
    <t>SHAN JINGYI</t>
  </si>
  <si>
    <t>2021-04-27</t>
  </si>
  <si>
    <t>1717.51</t>
  </si>
  <si>
    <t>262.00</t>
  </si>
  <si>
    <t>2021-04-07 16:48:31</t>
  </si>
  <si>
    <t>直采</t>
  </si>
  <si>
    <t>2021-03-25</t>
  </si>
  <si>
    <t>2033882</t>
  </si>
  <si>
    <t>奥兰多玛尔格丽卡维尔度假村</t>
  </si>
  <si>
    <t>Bullock Jennifer</t>
  </si>
  <si>
    <t>1787.38</t>
  </si>
  <si>
    <t>274.00</t>
  </si>
  <si>
    <t>0.65</t>
  </si>
  <si>
    <t>-273</t>
  </si>
  <si>
    <t>-1787</t>
  </si>
  <si>
    <t>2021-03-25 03:37:24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</si>
</sst>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FF0000"/>
      <name val="Helvetica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4" sqref="$A4:$XFD7"/>
    </sheetView>
  </sheetViews>
  <sheetFormatPr defaultColWidth="12.375" defaultRowHeight="13.5"/>
  <cols>
    <col min="1" max="16384" width="12.375" style="4" customWidth="1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15031109807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44314</v>
      </c>
      <c r="G2" s="5">
        <v>44316</v>
      </c>
      <c r="H2" s="4">
        <v>1</v>
      </c>
      <c r="I2" s="4">
        <v>2</v>
      </c>
      <c r="J2" s="4">
        <v>2</v>
      </c>
      <c r="K2" s="4" t="s">
        <v>28</v>
      </c>
      <c r="L2" s="4">
        <v>332</v>
      </c>
      <c r="M2" s="4">
        <v>332</v>
      </c>
      <c r="N2" s="4" t="s">
        <v>29</v>
      </c>
      <c r="O2" s="4" t="s">
        <v>30</v>
      </c>
      <c r="P2" s="4" t="s">
        <v>31</v>
      </c>
      <c r="Q2" s="4">
        <v>0</v>
      </c>
      <c r="R2" s="7">
        <v>44314</v>
      </c>
      <c r="S2" s="5">
        <v>44319</v>
      </c>
      <c r="T2" s="4" t="s">
        <v>32</v>
      </c>
      <c r="U2" s="4">
        <v>332</v>
      </c>
      <c r="V2" s="4">
        <v>0</v>
      </c>
      <c r="W2" s="4">
        <v>0</v>
      </c>
      <c r="X2" s="4">
        <v>2088590</v>
      </c>
    </row>
    <row r="3" s="4" customFormat="1" spans="1:24">
      <c r="A3" s="4">
        <v>15038178140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44315</v>
      </c>
      <c r="G3" s="5">
        <v>44317</v>
      </c>
      <c r="H3" s="4">
        <v>1</v>
      </c>
      <c r="I3" s="4">
        <v>2</v>
      </c>
      <c r="J3" s="4">
        <v>2</v>
      </c>
      <c r="K3" s="4" t="s">
        <v>28</v>
      </c>
      <c r="L3" s="4">
        <v>198</v>
      </c>
      <c r="M3" s="4">
        <v>198</v>
      </c>
      <c r="N3" s="4" t="s">
        <v>35</v>
      </c>
      <c r="O3" s="4" t="s">
        <v>30</v>
      </c>
      <c r="P3" s="4" t="s">
        <v>31</v>
      </c>
      <c r="Q3" s="4">
        <v>0</v>
      </c>
      <c r="R3" s="7">
        <v>44315</v>
      </c>
      <c r="S3" s="5">
        <v>44319</v>
      </c>
      <c r="T3" s="4" t="s">
        <v>32</v>
      </c>
      <c r="U3" s="4">
        <v>198</v>
      </c>
      <c r="V3" s="4">
        <v>0</v>
      </c>
      <c r="W3" s="4">
        <v>0</v>
      </c>
      <c r="X3" s="4">
        <v>2090080</v>
      </c>
    </row>
    <row r="4" s="4" customFormat="1" spans="1:24">
      <c r="A4" s="4">
        <v>14692017586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44312</v>
      </c>
      <c r="G4" s="5">
        <v>44314</v>
      </c>
      <c r="H4" s="4">
        <v>1</v>
      </c>
      <c r="I4" s="4">
        <v>2</v>
      </c>
      <c r="J4" s="4">
        <v>2</v>
      </c>
      <c r="K4" s="4" t="s">
        <v>28</v>
      </c>
      <c r="L4" s="4">
        <v>274</v>
      </c>
      <c r="M4" s="4">
        <v>274</v>
      </c>
      <c r="N4" s="4" t="s">
        <v>38</v>
      </c>
      <c r="O4" s="4" t="s">
        <v>30</v>
      </c>
      <c r="P4" s="4" t="s">
        <v>31</v>
      </c>
      <c r="Q4" s="4">
        <v>0</v>
      </c>
      <c r="R4" s="7">
        <v>44280</v>
      </c>
      <c r="S4" s="5">
        <v>44319</v>
      </c>
      <c r="T4" s="4" t="s">
        <v>32</v>
      </c>
      <c r="U4" s="4">
        <v>274</v>
      </c>
      <c r="V4" s="4">
        <v>0</v>
      </c>
      <c r="W4" s="4">
        <v>0</v>
      </c>
      <c r="X4" s="4">
        <v>2033882</v>
      </c>
    </row>
    <row r="5" s="4" customFormat="1" spans="1:24">
      <c r="A5" s="4">
        <v>14692017586</v>
      </c>
      <c r="B5" s="4" t="s">
        <v>24</v>
      </c>
      <c r="C5" s="4" t="s">
        <v>39</v>
      </c>
      <c r="D5" s="4" t="s">
        <v>36</v>
      </c>
      <c r="E5" s="4" t="s">
        <v>37</v>
      </c>
      <c r="F5" s="5">
        <v>44312</v>
      </c>
      <c r="G5" s="5">
        <v>44314</v>
      </c>
      <c r="H5" s="4">
        <v>1</v>
      </c>
      <c r="I5" s="4">
        <v>2</v>
      </c>
      <c r="J5" s="4">
        <v>2</v>
      </c>
      <c r="K5" s="4" t="s">
        <v>28</v>
      </c>
      <c r="L5" s="4">
        <v>-274</v>
      </c>
      <c r="M5" s="4">
        <v>-274</v>
      </c>
      <c r="N5" s="4" t="s">
        <v>38</v>
      </c>
      <c r="O5" s="4" t="s">
        <v>30</v>
      </c>
      <c r="P5" s="4" t="s">
        <v>31</v>
      </c>
      <c r="Q5" s="4">
        <v>0</v>
      </c>
      <c r="R5" s="7">
        <v>44280</v>
      </c>
      <c r="S5" s="5">
        <v>44319</v>
      </c>
      <c r="T5" s="4" t="s">
        <v>32</v>
      </c>
      <c r="U5" s="4">
        <v>-274</v>
      </c>
      <c r="V5" s="4">
        <v>0</v>
      </c>
      <c r="W5" s="4">
        <v>0</v>
      </c>
      <c r="X5" s="4">
        <v>2033882</v>
      </c>
    </row>
    <row r="6" s="4" customFormat="1" spans="1:24">
      <c r="A6" s="4">
        <v>14692017586</v>
      </c>
      <c r="B6" s="4" t="s">
        <v>24</v>
      </c>
      <c r="C6" s="4" t="s">
        <v>40</v>
      </c>
      <c r="D6" s="4" t="s">
        <v>36</v>
      </c>
      <c r="E6" s="4" t="s">
        <v>37</v>
      </c>
      <c r="F6" s="5">
        <v>44312</v>
      </c>
      <c r="G6" s="5">
        <v>44314</v>
      </c>
      <c r="H6" s="4">
        <v>1</v>
      </c>
      <c r="I6" s="4">
        <v>2</v>
      </c>
      <c r="J6" s="4">
        <v>2</v>
      </c>
      <c r="K6" s="4" t="s">
        <v>28</v>
      </c>
      <c r="L6" s="4">
        <v>137</v>
      </c>
      <c r="M6" s="4">
        <v>137</v>
      </c>
      <c r="N6" s="4" t="s">
        <v>38</v>
      </c>
      <c r="O6" s="4" t="s">
        <v>30</v>
      </c>
      <c r="P6" s="4" t="s">
        <v>31</v>
      </c>
      <c r="Q6" s="4">
        <v>0</v>
      </c>
      <c r="R6" s="7">
        <v>44280</v>
      </c>
      <c r="S6" s="5">
        <v>44319</v>
      </c>
      <c r="T6" s="4" t="s">
        <v>32</v>
      </c>
      <c r="U6" s="4">
        <v>137</v>
      </c>
      <c r="V6" s="4">
        <v>0</v>
      </c>
      <c r="W6" s="4">
        <v>0</v>
      </c>
      <c r="X6" s="4">
        <v>2033882</v>
      </c>
    </row>
    <row r="7" s="4" customFormat="1" spans="1:24">
      <c r="A7" s="4">
        <v>14692017586</v>
      </c>
      <c r="B7" s="4" t="s">
        <v>24</v>
      </c>
      <c r="C7" s="4" t="s">
        <v>41</v>
      </c>
      <c r="D7" s="4" t="s">
        <v>36</v>
      </c>
      <c r="E7" s="4" t="s">
        <v>37</v>
      </c>
      <c r="F7" s="5">
        <v>44312</v>
      </c>
      <c r="G7" s="5">
        <v>44314</v>
      </c>
      <c r="H7" s="4">
        <v>1</v>
      </c>
      <c r="I7" s="4">
        <v>2</v>
      </c>
      <c r="J7" s="4">
        <v>2</v>
      </c>
      <c r="K7" s="4" t="s">
        <v>28</v>
      </c>
      <c r="L7" s="4">
        <v>-137</v>
      </c>
      <c r="M7" s="4">
        <v>-137</v>
      </c>
      <c r="N7" s="4" t="s">
        <v>38</v>
      </c>
      <c r="O7" s="4" t="s">
        <v>30</v>
      </c>
      <c r="P7" s="4" t="s">
        <v>31</v>
      </c>
      <c r="Q7" s="4">
        <v>0</v>
      </c>
      <c r="R7" s="7">
        <v>44280</v>
      </c>
      <c r="S7" s="5">
        <v>44319</v>
      </c>
      <c r="T7" s="4" t="s">
        <v>32</v>
      </c>
      <c r="U7" s="4">
        <v>-137</v>
      </c>
      <c r="V7" s="4">
        <v>0</v>
      </c>
      <c r="W7" s="4">
        <v>0</v>
      </c>
      <c r="X7" s="4">
        <v>2033882</v>
      </c>
    </row>
    <row r="8" s="4" customFormat="1" spans="1:24">
      <c r="A8" s="4">
        <v>14840199035</v>
      </c>
      <c r="B8" s="4" t="s">
        <v>24</v>
      </c>
      <c r="C8" s="4" t="s">
        <v>25</v>
      </c>
      <c r="D8" s="4" t="s">
        <v>42</v>
      </c>
      <c r="E8" s="4" t="s">
        <v>43</v>
      </c>
      <c r="F8" s="5">
        <v>44313</v>
      </c>
      <c r="G8" s="5">
        <v>44315</v>
      </c>
      <c r="H8" s="4">
        <v>1</v>
      </c>
      <c r="I8" s="4">
        <v>2</v>
      </c>
      <c r="J8" s="4">
        <v>2</v>
      </c>
      <c r="K8" s="4" t="s">
        <v>28</v>
      </c>
      <c r="L8" s="4">
        <v>262</v>
      </c>
      <c r="M8" s="4">
        <v>262</v>
      </c>
      <c r="N8" s="4" t="s">
        <v>44</v>
      </c>
      <c r="O8" s="4" t="s">
        <v>30</v>
      </c>
      <c r="P8" s="4" t="s">
        <v>31</v>
      </c>
      <c r="Q8" s="4">
        <v>0</v>
      </c>
      <c r="R8" s="7">
        <v>44293</v>
      </c>
      <c r="S8" s="5">
        <v>44319</v>
      </c>
      <c r="T8" s="4" t="s">
        <v>32</v>
      </c>
      <c r="U8" s="4">
        <v>262</v>
      </c>
      <c r="V8" s="4">
        <v>0</v>
      </c>
      <c r="W8" s="4">
        <v>0</v>
      </c>
      <c r="X8" s="4">
        <v>2054052</v>
      </c>
    </row>
    <row r="9" s="4" customFormat="1" spans="1:24">
      <c r="A9" s="4">
        <v>14968504737</v>
      </c>
      <c r="B9" s="4" t="s">
        <v>24</v>
      </c>
      <c r="C9" s="4" t="s">
        <v>25</v>
      </c>
      <c r="D9" s="4" t="s">
        <v>45</v>
      </c>
      <c r="E9" s="4" t="s">
        <v>46</v>
      </c>
      <c r="F9" s="5">
        <v>44315</v>
      </c>
      <c r="G9" s="5">
        <v>44318</v>
      </c>
      <c r="H9" s="4">
        <v>1</v>
      </c>
      <c r="I9" s="4">
        <v>3</v>
      </c>
      <c r="J9" s="4">
        <v>3</v>
      </c>
      <c r="K9" s="4" t="s">
        <v>28</v>
      </c>
      <c r="L9" s="4">
        <v>283</v>
      </c>
      <c r="M9" s="4">
        <v>283</v>
      </c>
      <c r="N9" s="4" t="s">
        <v>47</v>
      </c>
      <c r="O9" s="4" t="s">
        <v>30</v>
      </c>
      <c r="P9" s="4" t="s">
        <v>31</v>
      </c>
      <c r="Q9" s="4">
        <v>0</v>
      </c>
      <c r="R9" s="7">
        <v>44307</v>
      </c>
      <c r="S9" s="5">
        <v>44319</v>
      </c>
      <c r="T9" s="4" t="s">
        <v>32</v>
      </c>
      <c r="U9" s="4">
        <v>283</v>
      </c>
      <c r="V9" s="4">
        <v>0</v>
      </c>
      <c r="W9" s="4">
        <v>0</v>
      </c>
      <c r="X9" s="4">
        <v>2075774</v>
      </c>
    </row>
    <row r="10" s="4" customFormat="1" spans="1:24">
      <c r="A10" s="4">
        <v>15014791437</v>
      </c>
      <c r="B10" s="4" t="s">
        <v>24</v>
      </c>
      <c r="C10" s="4" t="s">
        <v>25</v>
      </c>
      <c r="D10" s="4" t="s">
        <v>48</v>
      </c>
      <c r="E10" s="4" t="s">
        <v>49</v>
      </c>
      <c r="F10" s="5">
        <v>44316</v>
      </c>
      <c r="G10" s="5">
        <v>44318</v>
      </c>
      <c r="H10" s="4">
        <v>1</v>
      </c>
      <c r="I10" s="4">
        <v>2</v>
      </c>
      <c r="J10" s="4">
        <v>2</v>
      </c>
      <c r="K10" s="4" t="s">
        <v>28</v>
      </c>
      <c r="L10" s="4">
        <v>129</v>
      </c>
      <c r="M10" s="4">
        <v>129</v>
      </c>
      <c r="N10" s="4" t="s">
        <v>50</v>
      </c>
      <c r="O10" s="4" t="s">
        <v>30</v>
      </c>
      <c r="P10" s="4" t="s">
        <v>31</v>
      </c>
      <c r="Q10" s="4">
        <v>0</v>
      </c>
      <c r="R10" s="7">
        <v>44312</v>
      </c>
      <c r="S10" s="5">
        <v>44319</v>
      </c>
      <c r="T10" s="4" t="s">
        <v>32</v>
      </c>
      <c r="U10" s="4">
        <v>129</v>
      </c>
      <c r="V10" s="4">
        <v>0</v>
      </c>
      <c r="W10" s="4">
        <v>0</v>
      </c>
      <c r="X10" s="4">
        <v>2085019</v>
      </c>
    </row>
    <row r="11" s="4" customFormat="1" spans="1:24">
      <c r="A11" s="4">
        <v>15014791437</v>
      </c>
      <c r="B11" s="4" t="s">
        <v>24</v>
      </c>
      <c r="C11" s="4" t="s">
        <v>39</v>
      </c>
      <c r="D11" s="4" t="s">
        <v>48</v>
      </c>
      <c r="E11" s="4" t="s">
        <v>49</v>
      </c>
      <c r="F11" s="5">
        <v>44316</v>
      </c>
      <c r="G11" s="5">
        <v>44318</v>
      </c>
      <c r="H11" s="4">
        <v>1</v>
      </c>
      <c r="I11" s="4">
        <v>2</v>
      </c>
      <c r="J11" s="4">
        <v>2</v>
      </c>
      <c r="K11" s="4" t="s">
        <v>28</v>
      </c>
      <c r="L11" s="4">
        <v>-129</v>
      </c>
      <c r="M11" s="4">
        <v>-129</v>
      </c>
      <c r="N11" s="4" t="s">
        <v>50</v>
      </c>
      <c r="O11" s="4" t="s">
        <v>30</v>
      </c>
      <c r="P11" s="4" t="s">
        <v>31</v>
      </c>
      <c r="Q11" s="4">
        <v>0</v>
      </c>
      <c r="R11" s="7">
        <v>44312</v>
      </c>
      <c r="S11" s="5">
        <v>44319</v>
      </c>
      <c r="T11" s="4" t="s">
        <v>32</v>
      </c>
      <c r="U11" s="4">
        <v>-129</v>
      </c>
      <c r="V11" s="4">
        <v>0</v>
      </c>
      <c r="W11" s="4">
        <v>0</v>
      </c>
      <c r="X11" s="4">
        <v>2085019</v>
      </c>
    </row>
    <row r="12" s="4" customFormat="1" spans="1:24">
      <c r="A12" s="4">
        <v>15029808484</v>
      </c>
      <c r="B12" s="4" t="s">
        <v>24</v>
      </c>
      <c r="C12" s="4" t="s">
        <v>25</v>
      </c>
      <c r="D12" s="4" t="s">
        <v>51</v>
      </c>
      <c r="E12" s="4" t="s">
        <v>52</v>
      </c>
      <c r="F12" s="5">
        <v>44316</v>
      </c>
      <c r="G12" s="5">
        <v>44318</v>
      </c>
      <c r="H12" s="4">
        <v>1</v>
      </c>
      <c r="I12" s="4">
        <v>2</v>
      </c>
      <c r="J12" s="4">
        <v>2</v>
      </c>
      <c r="K12" s="4" t="s">
        <v>28</v>
      </c>
      <c r="L12" s="4">
        <v>362</v>
      </c>
      <c r="M12" s="4">
        <v>362</v>
      </c>
      <c r="N12" s="4" t="s">
        <v>53</v>
      </c>
      <c r="O12" s="4" t="s">
        <v>30</v>
      </c>
      <c r="P12" s="4" t="s">
        <v>31</v>
      </c>
      <c r="Q12" s="4">
        <v>0</v>
      </c>
      <c r="R12" s="7">
        <v>44314</v>
      </c>
      <c r="S12" s="5">
        <v>44319</v>
      </c>
      <c r="T12" s="4" t="s">
        <v>32</v>
      </c>
      <c r="U12" s="4">
        <v>362</v>
      </c>
      <c r="V12" s="4">
        <v>0</v>
      </c>
      <c r="W12" s="4">
        <v>0</v>
      </c>
      <c r="X12" s="4">
        <v>2088173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2" sqref="A12:B15"/>
    </sheetView>
  </sheetViews>
  <sheetFormatPr defaultColWidth="9" defaultRowHeight="13.5"/>
  <cols>
    <col min="1" max="1" width="12.37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4">
        <v>15031109807</v>
      </c>
      <c r="B2" s="5">
        <v>44314</v>
      </c>
      <c r="C2" s="5">
        <v>44316</v>
      </c>
      <c r="D2" s="4">
        <v>332</v>
      </c>
      <c r="E2" s="4" t="str">
        <f>VLOOKUP(A2,HOP!A:L,12,0)</f>
        <v>332.00</v>
      </c>
      <c r="F2" s="4" t="str">
        <f>VLOOKUP(A2,HOP!A:C,3,0)</f>
        <v>2088590</v>
      </c>
      <c r="G2" s="4">
        <f>D2-E2</f>
        <v>0</v>
      </c>
      <c r="H2" s="4" t="str">
        <f>$H$1&amp;F2</f>
        <v>,2088590</v>
      </c>
      <c r="I2" s="4" t="str">
        <f>VLOOKUP(A2,HOP!A:T,20,0)</f>
        <v>直连</v>
      </c>
    </row>
    <row r="3" s="4" customFormat="1" spans="1:9">
      <c r="A3" s="4">
        <v>15038178140</v>
      </c>
      <c r="B3" s="5">
        <v>44315</v>
      </c>
      <c r="C3" s="5">
        <v>44317</v>
      </c>
      <c r="D3" s="4">
        <v>198</v>
      </c>
      <c r="E3" s="4" t="str">
        <f>VLOOKUP(A3,HOP!A:L,12,0)</f>
        <v>198.00</v>
      </c>
      <c r="F3" s="4" t="str">
        <f>VLOOKUP(A3,HOP!A:C,3,0)</f>
        <v>2090080</v>
      </c>
      <c r="G3" s="4">
        <f>D3-E3</f>
        <v>0</v>
      </c>
      <c r="H3" s="4" t="str">
        <f>$H$1&amp;F3</f>
        <v>,2090080</v>
      </c>
      <c r="I3" s="4" t="str">
        <f>VLOOKUP(A3,HOP!A:T,20,0)</f>
        <v>直连</v>
      </c>
    </row>
    <row r="4" s="4" customFormat="1" hidden="1" spans="1:9">
      <c r="A4" s="4">
        <v>14692017586</v>
      </c>
      <c r="B4" s="5">
        <v>44312</v>
      </c>
      <c r="C4" s="5">
        <v>44314</v>
      </c>
      <c r="D4" s="4">
        <v>0</v>
      </c>
      <c r="E4" s="4" t="str">
        <f>VLOOKUP(A4,HOP!A:L,12,0)</f>
        <v>0.65</v>
      </c>
      <c r="F4" s="4" t="str">
        <f>VLOOKUP(A4,HOP!A:C,3,0)</f>
        <v>2033882</v>
      </c>
      <c r="G4" s="4">
        <f>D4-E4</f>
        <v>-0.65</v>
      </c>
      <c r="H4" s="4" t="str">
        <f>$H$1&amp;F4</f>
        <v>,2033882</v>
      </c>
      <c r="I4" s="4" t="str">
        <f>VLOOKUP(A4,HOP!A:T,20,0)</f>
        <v>直连</v>
      </c>
    </row>
    <row r="5" s="4" customFormat="1" hidden="1" spans="1:9">
      <c r="A5" s="4">
        <v>14840199035</v>
      </c>
      <c r="B5" s="5">
        <v>44313</v>
      </c>
      <c r="C5" s="5">
        <v>44315</v>
      </c>
      <c r="D5" s="4">
        <v>262</v>
      </c>
      <c r="E5" s="4" t="str">
        <f>VLOOKUP(A5,HOP!A:L,12,0)</f>
        <v>262.00</v>
      </c>
      <c r="F5" s="4" t="str">
        <f>VLOOKUP(A5,HOP!A:C,3,0)</f>
        <v>2054052</v>
      </c>
      <c r="G5" s="4">
        <f>D5-E5</f>
        <v>0</v>
      </c>
      <c r="H5" s="4" t="str">
        <f>$H$1&amp;F5</f>
        <v>,2054052</v>
      </c>
      <c r="I5" s="4" t="str">
        <f>VLOOKUP(A5,HOP!A:T,20,0)</f>
        <v>直采</v>
      </c>
    </row>
    <row r="6" s="4" customFormat="1" spans="1:9">
      <c r="A6" s="4">
        <v>14968504737</v>
      </c>
      <c r="B6" s="5">
        <v>44315</v>
      </c>
      <c r="C6" s="5">
        <v>44318</v>
      </c>
      <c r="D6" s="4">
        <v>283</v>
      </c>
      <c r="E6" s="4" t="str">
        <f>VLOOKUP(A6,HOP!A:L,12,0)</f>
        <v>282.99</v>
      </c>
      <c r="F6" s="4" t="str">
        <f>VLOOKUP(A6,HOP!A:C,3,0)</f>
        <v>2075774</v>
      </c>
      <c r="G6" s="4">
        <f>D6-E6</f>
        <v>0.00999999999999091</v>
      </c>
      <c r="H6" s="4" t="str">
        <f>$H$1&amp;F6</f>
        <v>,2075774</v>
      </c>
      <c r="I6" s="4" t="str">
        <f>VLOOKUP(A6,HOP!A:T,20,0)</f>
        <v>直连</v>
      </c>
    </row>
    <row r="7" s="4" customFormat="1" hidden="1" spans="1:9">
      <c r="A7" s="4">
        <v>15014791437</v>
      </c>
      <c r="B7" s="5">
        <v>44316</v>
      </c>
      <c r="C7" s="5">
        <v>44318</v>
      </c>
      <c r="D7" s="4">
        <v>0</v>
      </c>
      <c r="E7" s="4" t="str">
        <f>VLOOKUP(A7,HOP!A:L,12,0)</f>
        <v>0.00</v>
      </c>
      <c r="F7" s="4" t="str">
        <f>VLOOKUP(A7,HOP!A:C,3,0)</f>
        <v>2085019</v>
      </c>
      <c r="G7" s="4">
        <f>D7-E7</f>
        <v>0</v>
      </c>
      <c r="H7" s="4" t="str">
        <f>$H$1&amp;F7</f>
        <v>,2085019</v>
      </c>
      <c r="I7" s="4" t="str">
        <f>VLOOKUP(A7,HOP!A:T,20,0)</f>
        <v>直连</v>
      </c>
    </row>
    <row r="8" s="4" customFormat="1" spans="1:9">
      <c r="A8" s="4">
        <v>15029808484</v>
      </c>
      <c r="B8" s="5">
        <v>44316</v>
      </c>
      <c r="C8" s="5">
        <v>44318</v>
      </c>
      <c r="D8" s="4">
        <v>362</v>
      </c>
      <c r="E8" s="4" t="str">
        <f>VLOOKUP(A8,HOP!A:L,12,0)</f>
        <v>362.00</v>
      </c>
      <c r="F8" s="4" t="str">
        <f>VLOOKUP(A8,HOP!A:C,3,0)</f>
        <v>2088173</v>
      </c>
      <c r="G8" s="4">
        <f>D8-E8</f>
        <v>0</v>
      </c>
      <c r="H8" s="4" t="str">
        <f>$H$1&amp;F8</f>
        <v>,2088173</v>
      </c>
      <c r="I8" s="4" t="str">
        <f>VLOOKUP(A8,HOP!A:T,20,0)</f>
        <v>直连</v>
      </c>
    </row>
    <row r="10" spans="4:4">
      <c r="D10" s="4">
        <f>SUM(D2:D9)</f>
        <v>1437</v>
      </c>
    </row>
    <row r="12" spans="1:1">
      <c r="A12" s="4" t="s">
        <v>55</v>
      </c>
    </row>
    <row r="13" spans="1:1">
      <c r="A13" s="4" t="s">
        <v>56</v>
      </c>
    </row>
    <row r="14" spans="1:1">
      <c r="A14" s="4" t="s">
        <v>57</v>
      </c>
    </row>
    <row r="15" spans="1:1">
      <c r="A15" s="4" t="s">
        <v>58</v>
      </c>
    </row>
    <row r="16" spans="2:2">
      <c r="B16" s="6"/>
    </row>
  </sheetData>
  <autoFilter ref="A1:XFD18">
    <filterColumn colId="3">
      <filters blank="1">
        <filter val="262"/>
        <filter val="332"/>
        <filter val="362"/>
        <filter val="283"/>
        <filter val="1437"/>
        <filter val="198"/>
      </filters>
    </filterColumn>
    <filterColumn colId="8">
      <customFilters>
        <customFilter operator="equal" val=""/>
        <customFilter operator="equal" val="直连"/>
      </customFilters>
    </filterColumn>
    <extLst/>
  </autoFilter>
  <conditionalFormatting sqref="A1:A17 A19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</row>
    <row r="2" s="1" customFormat="1" spans="1:20">
      <c r="A2" s="3">
        <v>15038178140</v>
      </c>
      <c r="B2" s="1" t="s">
        <v>76</v>
      </c>
      <c r="C2" s="1" t="s">
        <v>77</v>
      </c>
      <c r="D2" s="1" t="s">
        <v>78</v>
      </c>
      <c r="E2" s="1" t="s">
        <v>79</v>
      </c>
      <c r="F2" s="1" t="s">
        <v>76</v>
      </c>
      <c r="G2" s="1" t="s">
        <v>80</v>
      </c>
      <c r="H2" s="1" t="s">
        <v>81</v>
      </c>
      <c r="I2" s="1" t="s">
        <v>82</v>
      </c>
      <c r="J2" s="1" t="s">
        <v>28</v>
      </c>
      <c r="K2" s="1" t="s">
        <v>83</v>
      </c>
      <c r="L2" s="1" t="s">
        <v>83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</row>
    <row r="3" s="1" customFormat="1" spans="1:20">
      <c r="A3" s="3">
        <v>15031109807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91</v>
      </c>
      <c r="G3" s="1" t="s">
        <v>95</v>
      </c>
      <c r="H3" s="1" t="s">
        <v>81</v>
      </c>
      <c r="I3" s="1" t="s">
        <v>96</v>
      </c>
      <c r="J3" s="1" t="s">
        <v>28</v>
      </c>
      <c r="K3" s="1" t="s">
        <v>97</v>
      </c>
      <c r="L3" s="1" t="s">
        <v>97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98</v>
      </c>
      <c r="R3" s="1" t="s">
        <v>88</v>
      </c>
      <c r="S3" s="1" t="s">
        <v>89</v>
      </c>
      <c r="T3" s="1" t="s">
        <v>90</v>
      </c>
    </row>
    <row r="4" s="1" customFormat="1" spans="1:20">
      <c r="A4" s="3">
        <v>15029808484</v>
      </c>
      <c r="B4" s="1" t="s">
        <v>91</v>
      </c>
      <c r="C4" s="1" t="s">
        <v>99</v>
      </c>
      <c r="D4" s="1" t="s">
        <v>100</v>
      </c>
      <c r="E4" s="1" t="s">
        <v>101</v>
      </c>
      <c r="F4" s="1" t="s">
        <v>95</v>
      </c>
      <c r="G4" s="1" t="s">
        <v>102</v>
      </c>
      <c r="H4" s="1" t="s">
        <v>81</v>
      </c>
      <c r="I4" s="1" t="s">
        <v>103</v>
      </c>
      <c r="J4" s="1" t="s">
        <v>28</v>
      </c>
      <c r="K4" s="1" t="s">
        <v>104</v>
      </c>
      <c r="L4" s="1" t="s">
        <v>104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105</v>
      </c>
      <c r="R4" s="1" t="s">
        <v>88</v>
      </c>
      <c r="S4" s="1" t="s">
        <v>89</v>
      </c>
      <c r="T4" s="1" t="s">
        <v>90</v>
      </c>
    </row>
    <row r="5" s="1" customFormat="1" spans="1:20">
      <c r="A5" s="3">
        <v>15014791437</v>
      </c>
      <c r="B5" s="1" t="s">
        <v>106</v>
      </c>
      <c r="C5" s="1" t="s">
        <v>107</v>
      </c>
      <c r="D5" s="1" t="s">
        <v>108</v>
      </c>
      <c r="E5" s="1" t="s">
        <v>109</v>
      </c>
      <c r="F5" s="1" t="s">
        <v>95</v>
      </c>
      <c r="G5" s="1" t="s">
        <v>102</v>
      </c>
      <c r="H5" s="1" t="s">
        <v>81</v>
      </c>
      <c r="I5" s="1" t="s">
        <v>85</v>
      </c>
      <c r="J5" s="1" t="s">
        <v>28</v>
      </c>
      <c r="K5" s="1" t="s">
        <v>85</v>
      </c>
      <c r="L5" s="1" t="s">
        <v>85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110</v>
      </c>
      <c r="R5" s="1" t="s">
        <v>88</v>
      </c>
      <c r="S5" s="1" t="s">
        <v>89</v>
      </c>
      <c r="T5" s="1" t="s">
        <v>90</v>
      </c>
    </row>
    <row r="6" s="1" customFormat="1" spans="1:20">
      <c r="A6" s="3">
        <v>14968504737</v>
      </c>
      <c r="B6" s="1" t="s">
        <v>111</v>
      </c>
      <c r="C6" s="1" t="s">
        <v>112</v>
      </c>
      <c r="D6" s="1" t="s">
        <v>113</v>
      </c>
      <c r="E6" s="1" t="s">
        <v>114</v>
      </c>
      <c r="F6" s="1" t="s">
        <v>76</v>
      </c>
      <c r="G6" s="1" t="s">
        <v>102</v>
      </c>
      <c r="H6" s="1" t="s">
        <v>81</v>
      </c>
      <c r="I6" s="1" t="s">
        <v>115</v>
      </c>
      <c r="J6" s="1" t="s">
        <v>28</v>
      </c>
      <c r="K6" s="1" t="s">
        <v>116</v>
      </c>
      <c r="L6" s="1" t="s">
        <v>116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117</v>
      </c>
      <c r="R6" s="1" t="s">
        <v>88</v>
      </c>
      <c r="S6" s="1" t="s">
        <v>89</v>
      </c>
      <c r="T6" s="1" t="s">
        <v>90</v>
      </c>
    </row>
    <row r="7" s="1" customFormat="1" spans="1:20">
      <c r="A7" s="3">
        <v>14840199035</v>
      </c>
      <c r="B7" s="1" t="s">
        <v>118</v>
      </c>
      <c r="C7" s="1" t="s">
        <v>119</v>
      </c>
      <c r="D7" s="1" t="s">
        <v>120</v>
      </c>
      <c r="E7" s="1" t="s">
        <v>121</v>
      </c>
      <c r="F7" s="1" t="s">
        <v>122</v>
      </c>
      <c r="G7" s="1" t="s">
        <v>76</v>
      </c>
      <c r="H7" s="1" t="s">
        <v>81</v>
      </c>
      <c r="I7" s="1" t="s">
        <v>123</v>
      </c>
      <c r="J7" s="1" t="s">
        <v>28</v>
      </c>
      <c r="K7" s="1" t="s">
        <v>124</v>
      </c>
      <c r="L7" s="1" t="s">
        <v>124</v>
      </c>
      <c r="M7" s="1" t="s">
        <v>84</v>
      </c>
      <c r="N7" s="1" t="s">
        <v>84</v>
      </c>
      <c r="O7" s="1" t="s">
        <v>85</v>
      </c>
      <c r="P7" s="1" t="s">
        <v>86</v>
      </c>
      <c r="Q7" s="1" t="s">
        <v>125</v>
      </c>
      <c r="R7" s="1" t="s">
        <v>88</v>
      </c>
      <c r="S7" s="1" t="s">
        <v>89</v>
      </c>
      <c r="T7" s="1" t="s">
        <v>126</v>
      </c>
    </row>
    <row r="8" s="1" customFormat="1" spans="1:20">
      <c r="A8" s="3">
        <v>14692017586</v>
      </c>
      <c r="B8" s="1" t="s">
        <v>127</v>
      </c>
      <c r="C8" s="1" t="s">
        <v>128</v>
      </c>
      <c r="D8" s="1" t="s">
        <v>129</v>
      </c>
      <c r="E8" s="1" t="s">
        <v>130</v>
      </c>
      <c r="F8" s="1" t="s">
        <v>106</v>
      </c>
      <c r="G8" s="1" t="s">
        <v>91</v>
      </c>
      <c r="H8" s="1" t="s">
        <v>81</v>
      </c>
      <c r="I8" s="1" t="s">
        <v>131</v>
      </c>
      <c r="J8" s="1" t="s">
        <v>28</v>
      </c>
      <c r="K8" s="1" t="s">
        <v>132</v>
      </c>
      <c r="L8" s="1" t="s">
        <v>133</v>
      </c>
      <c r="M8" s="1" t="s">
        <v>134</v>
      </c>
      <c r="N8" s="1" t="s">
        <v>135</v>
      </c>
      <c r="O8" s="1" t="s">
        <v>85</v>
      </c>
      <c r="P8" s="1" t="s">
        <v>86</v>
      </c>
      <c r="Q8" s="1" t="s">
        <v>136</v>
      </c>
      <c r="R8" s="1" t="s">
        <v>88</v>
      </c>
      <c r="S8" s="1" t="s">
        <v>89</v>
      </c>
      <c r="T8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2021-05-07T07:02:38Z</dcterms:created>
  <dcterms:modified xsi:type="dcterms:W3CDTF">2021-05-07T07:15:32Z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F9BC95D1B21743EAA712EEF6804ADCEA</vt:lpwstr>
  </property>
  <property fmtid="{D5CDD505-2E9C-101B-9397-08002B2CF9AE}" pid="3" name="KSOProductBuildVer">
    <vt:lpwstr>2052-11.1.0.10463</vt:lpwstr>
  </property>
</Properties>
</file>