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tabRatio="500" activeTab="1"/>
  </bookViews>
  <sheets>
    <sheet name="billdetail" sheetId="1" r:id="rId1"/>
    <sheet name="对账" sheetId="2" r:id="rId2"/>
    <sheet name="HOP" sheetId="3" r:id="rId3"/>
  </sheets>
  <definedNames>
    <definedName name="_xlnm._FilterDatabase" localSheetId="1" hidden="1">对账!$A$1:$M$36</definedName>
  </definedNames>
  <calcPr calcId="144525" concurrentCalc="0"/>
</workbook>
</file>

<file path=xl/sharedStrings.xml><?xml version="1.0" encoding="utf-8"?>
<sst xmlns="http://schemas.openxmlformats.org/spreadsheetml/2006/main" count="915" uniqueCount="252">
  <si>
    <t>同程旅行对账单
(账期：20210426-20210502)</t>
  </si>
  <si>
    <t>应付房费总金额</t>
  </si>
  <si>
    <t>应付罚金总金额</t>
  </si>
  <si>
    <t>调整项</t>
  </si>
  <si>
    <t>币种</t>
  </si>
  <si>
    <t>应付合计</t>
  </si>
  <si>
    <t>19674.00</t>
  </si>
  <si>
    <t>0.00</t>
  </si>
  <si>
    <t>CNY</t>
  </si>
  <si>
    <t>大理古城未迟清舍客栈</t>
  </si>
  <si>
    <t/>
  </si>
  <si>
    <t>小计:585.00</t>
  </si>
  <si>
    <t>代收代付业务</t>
  </si>
  <si>
    <t>订单号</t>
  </si>
  <si>
    <t>确认号</t>
  </si>
  <si>
    <t>客人姓名</t>
  </si>
  <si>
    <t>房型</t>
  </si>
  <si>
    <t>入住日期</t>
  </si>
  <si>
    <t>离店日期</t>
  </si>
  <si>
    <t>间夜</t>
  </si>
  <si>
    <t>协议结算价</t>
  </si>
  <si>
    <t>应付房费</t>
  </si>
  <si>
    <t>978426037</t>
  </si>
  <si>
    <t>钱淑华</t>
  </si>
  <si>
    <t>清舍星空影院套房</t>
  </si>
  <si>
    <t>2021/04/27</t>
  </si>
  <si>
    <t>2021/04/28</t>
  </si>
  <si>
    <t>1.00</t>
  </si>
  <si>
    <t>390.00</t>
  </si>
  <si>
    <t>958322165</t>
  </si>
  <si>
    <t>肖莹</t>
  </si>
  <si>
    <t>清舍简约大床房</t>
  </si>
  <si>
    <t>2021/04/30</t>
  </si>
  <si>
    <t>2021/05/01</t>
  </si>
  <si>
    <t>195.00</t>
  </si>
  <si>
    <t>诸暨祥生春风十里星空帐篷酒店</t>
  </si>
  <si>
    <t>小计:3884.00</t>
  </si>
  <si>
    <t>976681217</t>
  </si>
  <si>
    <t>李光树</t>
  </si>
  <si>
    <t>豪华帐篷大床房</t>
  </si>
  <si>
    <t>2021/04/25</t>
  </si>
  <si>
    <t>2021/04/26</t>
  </si>
  <si>
    <t>480.00</t>
  </si>
  <si>
    <t>971884270</t>
  </si>
  <si>
    <t>郭莉</t>
  </si>
  <si>
    <t>豪华家庭套房</t>
  </si>
  <si>
    <t>2021/04/29</t>
  </si>
  <si>
    <t>388.00</t>
  </si>
  <si>
    <t>981158853</t>
  </si>
  <si>
    <t>邹小兰</t>
  </si>
  <si>
    <t>981182035</t>
  </si>
  <si>
    <t>杨莎莎</t>
  </si>
  <si>
    <t>975944468</t>
  </si>
  <si>
    <t>陈杰</t>
  </si>
  <si>
    <t>高级房车大床房</t>
  </si>
  <si>
    <t>880.00</t>
  </si>
  <si>
    <t>981156240</t>
  </si>
  <si>
    <t>林全能</t>
  </si>
  <si>
    <t>2.00</t>
  </si>
  <si>
    <t>1268.00</t>
  </si>
  <si>
    <t>安顺豪生温泉度假酒店</t>
  </si>
  <si>
    <t>小计:9987.00</t>
  </si>
  <si>
    <t>976675672</t>
  </si>
  <si>
    <t>文霜</t>
  </si>
  <si>
    <t>高级大床房</t>
  </si>
  <si>
    <t>376.00</t>
  </si>
  <si>
    <t>977982833</t>
  </si>
  <si>
    <t>尹晓颖</t>
  </si>
  <si>
    <t>好莱坞双床房</t>
  </si>
  <si>
    <t>358.00</t>
  </si>
  <si>
    <t>978456941</t>
  </si>
  <si>
    <t>729727</t>
  </si>
  <si>
    <t>但玎</t>
  </si>
  <si>
    <t>367.00</t>
  </si>
  <si>
    <t>981375746</t>
  </si>
  <si>
    <t>981646823</t>
  </si>
  <si>
    <t>李发勇</t>
  </si>
  <si>
    <t>豪华大床房</t>
  </si>
  <si>
    <t>403.00</t>
  </si>
  <si>
    <t>981720590</t>
  </si>
  <si>
    <t>吴长青</t>
  </si>
  <si>
    <t>978463362</t>
  </si>
  <si>
    <t>729778</t>
  </si>
  <si>
    <t>姚毅</t>
  </si>
  <si>
    <t>郑晓华</t>
  </si>
  <si>
    <t>981272321</t>
  </si>
  <si>
    <t>736219</t>
  </si>
  <si>
    <t>向仕进</t>
  </si>
  <si>
    <t>孟雯</t>
  </si>
  <si>
    <t>976763427</t>
  </si>
  <si>
    <t>725578</t>
  </si>
  <si>
    <t>向鹏</t>
  </si>
  <si>
    <t>高级庭院大床房</t>
  </si>
  <si>
    <t>2021/05/02</t>
  </si>
  <si>
    <t>385.00</t>
  </si>
  <si>
    <t>向继宠</t>
  </si>
  <si>
    <t>张淑贤</t>
  </si>
  <si>
    <t>977256282</t>
  </si>
  <si>
    <t>727377</t>
  </si>
  <si>
    <t>陈佳伟</t>
  </si>
  <si>
    <t>980144582</t>
  </si>
  <si>
    <t>733530</t>
  </si>
  <si>
    <t>何威</t>
  </si>
  <si>
    <t>刘少博</t>
  </si>
  <si>
    <t>戴佳欣</t>
  </si>
  <si>
    <t>何阳</t>
  </si>
  <si>
    <t>983283250</t>
  </si>
  <si>
    <t>742664</t>
  </si>
  <si>
    <t>王华</t>
  </si>
  <si>
    <t>家庭度假套房</t>
  </si>
  <si>
    <t>1079.00</t>
  </si>
  <si>
    <t>983732051</t>
  </si>
  <si>
    <t>743138</t>
  </si>
  <si>
    <t>章沥文</t>
  </si>
  <si>
    <t>983797494</t>
  </si>
  <si>
    <t>743334</t>
  </si>
  <si>
    <t>左欢欢</t>
  </si>
  <si>
    <t>广州奥华国际酒店公寓奥园广场店</t>
  </si>
  <si>
    <t>小计:748.00</t>
  </si>
  <si>
    <t>978267462</t>
  </si>
  <si>
    <t>谭凡</t>
  </si>
  <si>
    <t>豪华双床房</t>
  </si>
  <si>
    <t>190.00</t>
  </si>
  <si>
    <t>979285180</t>
  </si>
  <si>
    <t>肖银花</t>
  </si>
  <si>
    <t>186.00</t>
  </si>
  <si>
    <t>980563863</t>
  </si>
  <si>
    <t>郭伟伟</t>
  </si>
  <si>
    <t>980564642</t>
  </si>
  <si>
    <t>贵阳溪山里酒店</t>
  </si>
  <si>
    <t>小计:3470.00</t>
  </si>
  <si>
    <t>976504711</t>
  </si>
  <si>
    <t>143983</t>
  </si>
  <si>
    <t>莫姚萍</t>
  </si>
  <si>
    <t>高级双床房</t>
  </si>
  <si>
    <t>韦柳伶</t>
  </si>
  <si>
    <t>978073941</t>
  </si>
  <si>
    <t>144074</t>
  </si>
  <si>
    <t>叶芃欣</t>
  </si>
  <si>
    <t>387.00</t>
  </si>
  <si>
    <t>981443417</t>
  </si>
  <si>
    <t>981809514</t>
  </si>
  <si>
    <t>曹冬博</t>
  </si>
  <si>
    <t>982665484</t>
  </si>
  <si>
    <t>144448</t>
  </si>
  <si>
    <t>982771912</t>
  </si>
  <si>
    <t>刘畅</t>
  </si>
  <si>
    <t>982292385</t>
  </si>
  <si>
    <t>144395</t>
  </si>
  <si>
    <t>张俊欣</t>
  </si>
  <si>
    <t>983159962</t>
  </si>
  <si>
    <t>王小青</t>
  </si>
  <si>
    <t>378.00</t>
  </si>
  <si>
    <t>锦江都城酒店(广州番禺万博店)</t>
  </si>
  <si>
    <t>小计:1000.00</t>
  </si>
  <si>
    <t>984165885</t>
  </si>
  <si>
    <t>何庆</t>
  </si>
  <si>
    <t>风雅商务房</t>
  </si>
  <si>
    <t>500.00</t>
  </si>
  <si>
    <t>岳瑞武</t>
  </si>
  <si>
    <t>，</t>
  </si>
  <si>
    <t>202104251340190021</t>
  </si>
  <si>
    <t>202104261120090021</t>
  </si>
  <si>
    <t>202104262202250020</t>
  </si>
  <si>
    <t>202104291149300021</t>
  </si>
  <si>
    <t>202104291802340001</t>
  </si>
  <si>
    <t>202104291919470001</t>
  </si>
  <si>
    <t>202104262207550020</t>
  </si>
  <si>
    <t>202104290943320025</t>
  </si>
  <si>
    <t>202104251542320021</t>
  </si>
  <si>
    <t>202104260811020025</t>
  </si>
  <si>
    <t>202104281007220025</t>
  </si>
  <si>
    <t>202105010816260021</t>
  </si>
  <si>
    <t>202105011103210020</t>
  </si>
  <si>
    <t>202105011223180020</t>
  </si>
  <si>
    <t>202104261718200020</t>
  </si>
  <si>
    <t>202104271607520020</t>
  </si>
  <si>
    <t>202104281904330020</t>
  </si>
  <si>
    <t>渠道单号： 980563863,980564642</t>
  </si>
  <si>
    <t>202104251053430021</t>
  </si>
  <si>
    <t>202104261332520021</t>
  </si>
  <si>
    <t>202104291314340021</t>
  </si>
  <si>
    <t>202104292112120001</t>
  </si>
  <si>
    <t>202104301457460025</t>
  </si>
  <si>
    <t>202104301724560001</t>
  </si>
  <si>
    <t>202104300921210021</t>
  </si>
  <si>
    <t>202104302345040001</t>
  </si>
  <si>
    <t>A210508112524481 HOP：5469元</t>
  </si>
  <si>
    <t>i210508113120 房集：14205元</t>
  </si>
  <si>
    <t>总计：19674元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</si>
  <si>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</si>
  <si>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</si>
  <si>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</si>
  <si>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</si>
  <si>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</si>
  <si>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</si>
  <si>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</si>
  <si>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</si>
  <si>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</si>
  <si>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</si>
  <si>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</si>
  <si>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</si>
  <si>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</si>
  <si>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</si>
  <si>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</si>
  <si>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</si>
  <si>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</si>
  <si>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</si>
  <si>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2021-04-09</t>
  </si>
  <si>
    <t>2057660</t>
  </si>
  <si>
    <t>2021-04-30</t>
  </si>
  <si>
    <t>2021-05-01</t>
  </si>
  <si>
    <t>退房日周结</t>
  </si>
  <si>
    <t>RMB</t>
  </si>
  <si>
    <t>0</t>
  </si>
  <si>
    <t>同程艺龙国内酒店EBK</t>
  </si>
  <si>
    <t>2021-04-09 15:06:23</t>
  </si>
  <si>
    <t>否</t>
  </si>
  <si>
    <t>广州汇登信息科技有限公司</t>
  </si>
  <si>
    <t>直采</t>
  </si>
  <si>
    <t>2021-04-21</t>
  </si>
  <si>
    <t>2075833</t>
  </si>
  <si>
    <t>2021-04-29</t>
  </si>
  <si>
    <t>2021-04-21 09:55:12</t>
  </si>
  <si>
    <t>984165885,15064391813</t>
  </si>
  <si>
    <t>2021-04-22</t>
  </si>
  <si>
    <t>2077741</t>
  </si>
  <si>
    <t>锦江都城酒店（广州番禺万博店）</t>
  </si>
  <si>
    <t>何庆,岳瑞武,马德堃</t>
  </si>
  <si>
    <t>2021-05-02</t>
  </si>
  <si>
    <t>2021-05-01 19:35:02</t>
  </si>
  <si>
    <t>2021-04-24</t>
  </si>
  <si>
    <t>2082181</t>
  </si>
  <si>
    <t>2021-04-24 22:40:32</t>
  </si>
  <si>
    <t>2021-04-25</t>
  </si>
  <si>
    <t>2083062</t>
  </si>
  <si>
    <t>2021-04-26</t>
  </si>
  <si>
    <t>2021-04-25 13:57:31</t>
  </si>
  <si>
    <t>2085869</t>
  </si>
  <si>
    <t>2021-04-27</t>
  </si>
  <si>
    <t>2021-04-28</t>
  </si>
  <si>
    <t>2021-04-26 21:20:23</t>
  </si>
  <si>
    <t>2090071</t>
  </si>
  <si>
    <t>2021-04-29 08:23:22</t>
  </si>
  <si>
    <t>2090074</t>
  </si>
  <si>
    <t>2021-04-29 08:29:04</t>
  </si>
  <si>
    <t>2090078</t>
  </si>
  <si>
    <t>2021-04-29 08:30:15</t>
  </si>
  <si>
    <t>2094787</t>
  </si>
  <si>
    <t>何庆,岳瑞武</t>
  </si>
  <si>
    <t>1000.00</t>
  </si>
  <si>
    <t>2021-05-01 19:35:11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</si>
</sst>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13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9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" fillId="4" borderId="2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Fill="1"/>
    <xf numFmtId="0" fontId="0" fillId="2" borderId="1" xfId="0" applyFill="1" applyBorder="1"/>
    <xf numFmtId="0" fontId="0" fillId="0" borderId="0" xfId="0" applyNumberFormat="1"/>
    <xf numFmtId="0" fontId="0" fillId="3" borderId="0" xfId="0" applyFill="1"/>
    <xf numFmtId="0" fontId="0" fillId="3" borderId="0" xfId="0" applyNumberFormat="1" applyFill="1"/>
    <xf numFmtId="0" fontId="0" fillId="0" borderId="0" xfId="0" applyBorder="1"/>
    <xf numFmtId="176" fontId="0" fillId="0" borderId="0" xfId="0" applyNumberFormat="1"/>
    <xf numFmtId="0" fontId="3" fillId="0" borderId="0" xfId="0" applyFont="1"/>
    <xf numFmtId="0" fontId="0" fillId="0" borderId="1" xfId="0" applyBorder="1"/>
    <xf numFmtId="0" fontId="0" fillId="0" borderId="0" xfId="0" quotePrefix="1"/>
    <xf numFmtId="0" fontId="0" fillId="3" borderId="0" xfId="0" applyFill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64"/>
  <sheetViews>
    <sheetView workbookViewId="0">
      <selection activeCell="F6" sqref="F6"/>
    </sheetView>
  </sheetViews>
  <sheetFormatPr defaultColWidth="11" defaultRowHeight="14.25"/>
  <sheetData>
    <row r="1" ht="39" spans="2:2">
      <c r="B1" s="10" t="s">
        <v>0</v>
      </c>
    </row>
    <row r="5" spans="2:6"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</row>
    <row r="6" spans="2:6">
      <c r="B6" s="11" t="s">
        <v>6</v>
      </c>
      <c r="C6" s="11" t="s">
        <v>7</v>
      </c>
      <c r="D6" s="11" t="s">
        <v>7</v>
      </c>
      <c r="E6" s="11" t="s">
        <v>8</v>
      </c>
      <c r="F6" s="11" t="s">
        <v>6</v>
      </c>
    </row>
    <row r="9" spans="2:12">
      <c r="B9" s="4" t="s">
        <v>9</v>
      </c>
      <c r="C9" s="4" t="s">
        <v>10</v>
      </c>
      <c r="D9" s="4" t="s">
        <v>10</v>
      </c>
      <c r="E9" s="4" t="s">
        <v>10</v>
      </c>
      <c r="F9" s="4" t="s">
        <v>11</v>
      </c>
      <c r="G9" s="4" t="s">
        <v>10</v>
      </c>
      <c r="H9" s="4" t="s">
        <v>10</v>
      </c>
      <c r="I9" s="4" t="s">
        <v>10</v>
      </c>
      <c r="J9" s="4" t="s">
        <v>10</v>
      </c>
      <c r="K9" s="4" t="s">
        <v>10</v>
      </c>
      <c r="L9" s="4" t="s">
        <v>10</v>
      </c>
    </row>
    <row r="10" spans="2:11">
      <c r="B10" s="4" t="s">
        <v>12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  <c r="J10" s="4" t="s">
        <v>4</v>
      </c>
      <c r="K10" s="4" t="s">
        <v>20</v>
      </c>
    </row>
    <row r="11" spans="2:11">
      <c r="B11" t="s">
        <v>21</v>
      </c>
      <c r="C11" t="s">
        <v>22</v>
      </c>
      <c r="D11" t="s">
        <v>10</v>
      </c>
      <c r="E11" t="s">
        <v>23</v>
      </c>
      <c r="F11" t="s">
        <v>24</v>
      </c>
      <c r="G11" t="s">
        <v>25</v>
      </c>
      <c r="H11" t="s">
        <v>26</v>
      </c>
      <c r="I11" t="s">
        <v>27</v>
      </c>
      <c r="J11" t="s">
        <v>8</v>
      </c>
      <c r="K11" t="s">
        <v>28</v>
      </c>
    </row>
    <row r="12" spans="2:11">
      <c r="B12" t="s">
        <v>21</v>
      </c>
      <c r="C12" t="s">
        <v>29</v>
      </c>
      <c r="D12" t="s">
        <v>10</v>
      </c>
      <c r="E12" t="s">
        <v>30</v>
      </c>
      <c r="F12" t="s">
        <v>31</v>
      </c>
      <c r="G12" t="s">
        <v>32</v>
      </c>
      <c r="H12" t="s">
        <v>33</v>
      </c>
      <c r="I12" t="s">
        <v>27</v>
      </c>
      <c r="J12" t="s">
        <v>8</v>
      </c>
      <c r="K12" t="s">
        <v>34</v>
      </c>
    </row>
    <row r="13" spans="2:12">
      <c r="B13" s="4" t="s">
        <v>35</v>
      </c>
      <c r="C13" s="4" t="s">
        <v>10</v>
      </c>
      <c r="D13" s="4" t="s">
        <v>10</v>
      </c>
      <c r="E13" s="4" t="s">
        <v>10</v>
      </c>
      <c r="F13" s="4" t="s">
        <v>36</v>
      </c>
      <c r="G13" s="4" t="s">
        <v>10</v>
      </c>
      <c r="H13" s="4" t="s">
        <v>10</v>
      </c>
      <c r="I13" s="4" t="s">
        <v>10</v>
      </c>
      <c r="J13" s="4" t="s">
        <v>10</v>
      </c>
      <c r="K13" s="4" t="s">
        <v>10</v>
      </c>
      <c r="L13" s="4" t="s">
        <v>10</v>
      </c>
    </row>
    <row r="14" spans="2:11">
      <c r="B14" s="4" t="s">
        <v>12</v>
      </c>
      <c r="C14" s="4" t="s">
        <v>13</v>
      </c>
      <c r="D14" s="4" t="s">
        <v>14</v>
      </c>
      <c r="E14" s="4" t="s">
        <v>15</v>
      </c>
      <c r="F14" s="4" t="s">
        <v>16</v>
      </c>
      <c r="G14" s="4" t="s">
        <v>17</v>
      </c>
      <c r="H14" s="4" t="s">
        <v>18</v>
      </c>
      <c r="I14" s="4" t="s">
        <v>19</v>
      </c>
      <c r="J14" s="4" t="s">
        <v>4</v>
      </c>
      <c r="K14" s="4" t="s">
        <v>20</v>
      </c>
    </row>
    <row r="15" spans="2:11">
      <c r="B15" t="s">
        <v>21</v>
      </c>
      <c r="C15" t="s">
        <v>37</v>
      </c>
      <c r="D15" t="s">
        <v>10</v>
      </c>
      <c r="E15" t="s">
        <v>38</v>
      </c>
      <c r="F15" t="s">
        <v>39</v>
      </c>
      <c r="G15" t="s">
        <v>40</v>
      </c>
      <c r="H15" t="s">
        <v>41</v>
      </c>
      <c r="I15" t="s">
        <v>27</v>
      </c>
      <c r="J15" t="s">
        <v>8</v>
      </c>
      <c r="K15" t="s">
        <v>42</v>
      </c>
    </row>
    <row r="16" spans="2:11">
      <c r="B16" t="s">
        <v>21</v>
      </c>
      <c r="C16" t="s">
        <v>43</v>
      </c>
      <c r="D16" t="s">
        <v>10</v>
      </c>
      <c r="E16" t="s">
        <v>44</v>
      </c>
      <c r="F16" t="s">
        <v>45</v>
      </c>
      <c r="G16" t="s">
        <v>46</v>
      </c>
      <c r="H16" t="s">
        <v>32</v>
      </c>
      <c r="I16" t="s">
        <v>27</v>
      </c>
      <c r="J16" t="s">
        <v>8</v>
      </c>
      <c r="K16" t="s">
        <v>47</v>
      </c>
    </row>
    <row r="17" spans="2:11">
      <c r="B17" t="s">
        <v>21</v>
      </c>
      <c r="C17" t="s">
        <v>48</v>
      </c>
      <c r="D17" t="s">
        <v>10</v>
      </c>
      <c r="E17" t="s">
        <v>49</v>
      </c>
      <c r="F17" t="s">
        <v>45</v>
      </c>
      <c r="G17" t="s">
        <v>46</v>
      </c>
      <c r="H17" t="s">
        <v>32</v>
      </c>
      <c r="I17" t="s">
        <v>27</v>
      </c>
      <c r="J17" t="s">
        <v>8</v>
      </c>
      <c r="K17" t="s">
        <v>47</v>
      </c>
    </row>
    <row r="18" spans="2:11">
      <c r="B18" t="s">
        <v>21</v>
      </c>
      <c r="C18" t="s">
        <v>50</v>
      </c>
      <c r="D18" t="s">
        <v>10</v>
      </c>
      <c r="E18" t="s">
        <v>51</v>
      </c>
      <c r="F18" t="s">
        <v>39</v>
      </c>
      <c r="G18" t="s">
        <v>46</v>
      </c>
      <c r="H18" t="s">
        <v>32</v>
      </c>
      <c r="I18" t="s">
        <v>27</v>
      </c>
      <c r="J18" t="s">
        <v>8</v>
      </c>
      <c r="K18" t="s">
        <v>42</v>
      </c>
    </row>
    <row r="19" spans="2:11">
      <c r="B19" t="s">
        <v>21</v>
      </c>
      <c r="C19" t="s">
        <v>52</v>
      </c>
      <c r="D19" t="s">
        <v>10</v>
      </c>
      <c r="E19" t="s">
        <v>53</v>
      </c>
      <c r="F19" t="s">
        <v>54</v>
      </c>
      <c r="G19" t="s">
        <v>32</v>
      </c>
      <c r="H19" t="s">
        <v>33</v>
      </c>
      <c r="I19" t="s">
        <v>27</v>
      </c>
      <c r="J19" t="s">
        <v>8</v>
      </c>
      <c r="K19" t="s">
        <v>55</v>
      </c>
    </row>
    <row r="20" spans="2:11">
      <c r="B20" t="s">
        <v>21</v>
      </c>
      <c r="C20" t="s">
        <v>56</v>
      </c>
      <c r="D20" t="s">
        <v>10</v>
      </c>
      <c r="E20" t="s">
        <v>57</v>
      </c>
      <c r="F20" t="s">
        <v>45</v>
      </c>
      <c r="G20" t="s">
        <v>46</v>
      </c>
      <c r="H20" t="s">
        <v>33</v>
      </c>
      <c r="I20" t="s">
        <v>58</v>
      </c>
      <c r="J20" t="s">
        <v>8</v>
      </c>
      <c r="K20" t="s">
        <v>59</v>
      </c>
    </row>
    <row r="21" spans="2:12">
      <c r="B21" s="4" t="s">
        <v>60</v>
      </c>
      <c r="C21" s="4" t="s">
        <v>10</v>
      </c>
      <c r="D21" s="4" t="s">
        <v>10</v>
      </c>
      <c r="E21" s="4" t="s">
        <v>10</v>
      </c>
      <c r="F21" s="4" t="s">
        <v>61</v>
      </c>
      <c r="G21" s="4" t="s">
        <v>10</v>
      </c>
      <c r="H21" s="4" t="s">
        <v>10</v>
      </c>
      <c r="I21" s="4" t="s">
        <v>10</v>
      </c>
      <c r="J21" s="4" t="s">
        <v>10</v>
      </c>
      <c r="K21" s="4" t="s">
        <v>10</v>
      </c>
      <c r="L21" s="4" t="s">
        <v>10</v>
      </c>
    </row>
    <row r="22" spans="2:11">
      <c r="B22" s="4" t="s">
        <v>12</v>
      </c>
      <c r="C22" s="4" t="s">
        <v>13</v>
      </c>
      <c r="D22" s="4" t="s">
        <v>14</v>
      </c>
      <c r="E22" s="4" t="s">
        <v>15</v>
      </c>
      <c r="F22" s="4" t="s">
        <v>16</v>
      </c>
      <c r="G22" s="4" t="s">
        <v>17</v>
      </c>
      <c r="H22" s="4" t="s">
        <v>18</v>
      </c>
      <c r="I22" s="4" t="s">
        <v>19</v>
      </c>
      <c r="J22" s="4" t="s">
        <v>4</v>
      </c>
      <c r="K22" s="4" t="s">
        <v>20</v>
      </c>
    </row>
    <row r="23" spans="2:11">
      <c r="B23" t="s">
        <v>21</v>
      </c>
      <c r="C23" t="s">
        <v>62</v>
      </c>
      <c r="D23" t="s">
        <v>10</v>
      </c>
      <c r="E23" t="s">
        <v>63</v>
      </c>
      <c r="F23" t="s">
        <v>64</v>
      </c>
      <c r="G23" t="s">
        <v>40</v>
      </c>
      <c r="H23" t="s">
        <v>41</v>
      </c>
      <c r="I23" t="s">
        <v>27</v>
      </c>
      <c r="J23" t="s">
        <v>8</v>
      </c>
      <c r="K23" t="s">
        <v>65</v>
      </c>
    </row>
    <row r="24" spans="2:11">
      <c r="B24" t="s">
        <v>21</v>
      </c>
      <c r="C24" t="s">
        <v>66</v>
      </c>
      <c r="D24" t="s">
        <v>10</v>
      </c>
      <c r="E24" t="s">
        <v>67</v>
      </c>
      <c r="F24" t="s">
        <v>68</v>
      </c>
      <c r="G24" t="s">
        <v>41</v>
      </c>
      <c r="H24" t="s">
        <v>25</v>
      </c>
      <c r="I24" t="s">
        <v>27</v>
      </c>
      <c r="J24" t="s">
        <v>8</v>
      </c>
      <c r="K24" t="s">
        <v>69</v>
      </c>
    </row>
    <row r="25" spans="2:11">
      <c r="B25" t="s">
        <v>21</v>
      </c>
      <c r="C25" t="s">
        <v>70</v>
      </c>
      <c r="D25" t="s">
        <v>71</v>
      </c>
      <c r="E25" t="s">
        <v>72</v>
      </c>
      <c r="F25" t="s">
        <v>64</v>
      </c>
      <c r="G25" t="s">
        <v>41</v>
      </c>
      <c r="H25" t="s">
        <v>25</v>
      </c>
      <c r="I25" t="s">
        <v>27</v>
      </c>
      <c r="J25" t="s">
        <v>8</v>
      </c>
      <c r="K25" t="s">
        <v>73</v>
      </c>
    </row>
    <row r="26" spans="2:11">
      <c r="B26" t="s">
        <v>21</v>
      </c>
      <c r="C26" t="s">
        <v>74</v>
      </c>
      <c r="D26" t="s">
        <v>10</v>
      </c>
      <c r="E26" t="s">
        <v>63</v>
      </c>
      <c r="F26" t="s">
        <v>64</v>
      </c>
      <c r="G26" t="s">
        <v>46</v>
      </c>
      <c r="H26" t="s">
        <v>32</v>
      </c>
      <c r="I26" t="s">
        <v>27</v>
      </c>
      <c r="J26" t="s">
        <v>8</v>
      </c>
      <c r="K26" t="s">
        <v>73</v>
      </c>
    </row>
    <row r="27" spans="2:11">
      <c r="B27" t="s">
        <v>21</v>
      </c>
      <c r="C27" t="s">
        <v>75</v>
      </c>
      <c r="D27" t="s">
        <v>10</v>
      </c>
      <c r="E27" t="s">
        <v>76</v>
      </c>
      <c r="F27" t="s">
        <v>77</v>
      </c>
      <c r="G27" t="s">
        <v>46</v>
      </c>
      <c r="H27" t="s">
        <v>32</v>
      </c>
      <c r="I27" t="s">
        <v>27</v>
      </c>
      <c r="J27" t="s">
        <v>8</v>
      </c>
      <c r="K27" t="s">
        <v>78</v>
      </c>
    </row>
    <row r="28" spans="2:11">
      <c r="B28" t="s">
        <v>21</v>
      </c>
      <c r="C28" t="s">
        <v>79</v>
      </c>
      <c r="D28" t="s">
        <v>10</v>
      </c>
      <c r="E28" t="s">
        <v>80</v>
      </c>
      <c r="F28" t="s">
        <v>64</v>
      </c>
      <c r="G28" t="s">
        <v>46</v>
      </c>
      <c r="H28" t="s">
        <v>32</v>
      </c>
      <c r="I28" t="s">
        <v>27</v>
      </c>
      <c r="J28" t="s">
        <v>8</v>
      </c>
      <c r="K28" t="s">
        <v>73</v>
      </c>
    </row>
    <row r="29" spans="2:11">
      <c r="B29" t="s">
        <v>21</v>
      </c>
      <c r="C29" t="s">
        <v>81</v>
      </c>
      <c r="D29" t="s">
        <v>82</v>
      </c>
      <c r="E29" t="s">
        <v>83</v>
      </c>
      <c r="F29" t="s">
        <v>68</v>
      </c>
      <c r="G29" t="s">
        <v>32</v>
      </c>
      <c r="H29" t="s">
        <v>33</v>
      </c>
      <c r="I29" t="s">
        <v>27</v>
      </c>
      <c r="J29" t="s">
        <v>8</v>
      </c>
      <c r="K29" t="s">
        <v>69</v>
      </c>
    </row>
    <row r="30" spans="2:11">
      <c r="B30" t="s">
        <v>21</v>
      </c>
      <c r="C30" t="s">
        <v>81</v>
      </c>
      <c r="D30" t="s">
        <v>82</v>
      </c>
      <c r="E30" t="s">
        <v>84</v>
      </c>
      <c r="F30" t="s">
        <v>68</v>
      </c>
      <c r="G30" t="s">
        <v>32</v>
      </c>
      <c r="H30" t="s">
        <v>33</v>
      </c>
      <c r="I30" t="s">
        <v>27</v>
      </c>
      <c r="J30" t="s">
        <v>8</v>
      </c>
      <c r="K30" t="s">
        <v>69</v>
      </c>
    </row>
    <row r="31" spans="2:11">
      <c r="B31" t="s">
        <v>21</v>
      </c>
      <c r="C31" t="s">
        <v>85</v>
      </c>
      <c r="D31" t="s">
        <v>86</v>
      </c>
      <c r="E31" t="s">
        <v>87</v>
      </c>
      <c r="F31" t="s">
        <v>64</v>
      </c>
      <c r="G31" t="s">
        <v>32</v>
      </c>
      <c r="H31" t="s">
        <v>33</v>
      </c>
      <c r="I31" t="s">
        <v>27</v>
      </c>
      <c r="J31" t="s">
        <v>8</v>
      </c>
      <c r="K31" t="s">
        <v>73</v>
      </c>
    </row>
    <row r="32" spans="2:11">
      <c r="B32" t="s">
        <v>21</v>
      </c>
      <c r="C32" t="s">
        <v>85</v>
      </c>
      <c r="D32" t="s">
        <v>86</v>
      </c>
      <c r="E32" t="s">
        <v>88</v>
      </c>
      <c r="F32" t="s">
        <v>64</v>
      </c>
      <c r="G32" t="s">
        <v>32</v>
      </c>
      <c r="H32" t="s">
        <v>33</v>
      </c>
      <c r="I32" t="s">
        <v>27</v>
      </c>
      <c r="J32" t="s">
        <v>8</v>
      </c>
      <c r="K32" t="s">
        <v>73</v>
      </c>
    </row>
    <row r="33" spans="2:11">
      <c r="B33" t="s">
        <v>21</v>
      </c>
      <c r="C33" t="s">
        <v>89</v>
      </c>
      <c r="D33" t="s">
        <v>90</v>
      </c>
      <c r="E33" t="s">
        <v>91</v>
      </c>
      <c r="F33" t="s">
        <v>92</v>
      </c>
      <c r="G33" t="s">
        <v>33</v>
      </c>
      <c r="H33" t="s">
        <v>93</v>
      </c>
      <c r="I33" t="s">
        <v>27</v>
      </c>
      <c r="J33" t="s">
        <v>8</v>
      </c>
      <c r="K33" t="s">
        <v>94</v>
      </c>
    </row>
    <row r="34" spans="2:11">
      <c r="B34" t="s">
        <v>21</v>
      </c>
      <c r="C34" t="s">
        <v>89</v>
      </c>
      <c r="D34" t="s">
        <v>90</v>
      </c>
      <c r="E34" t="s">
        <v>95</v>
      </c>
      <c r="F34" t="s">
        <v>92</v>
      </c>
      <c r="G34" t="s">
        <v>33</v>
      </c>
      <c r="H34" t="s">
        <v>93</v>
      </c>
      <c r="I34" t="s">
        <v>27</v>
      </c>
      <c r="J34" t="s">
        <v>8</v>
      </c>
      <c r="K34" t="s">
        <v>94</v>
      </c>
    </row>
    <row r="35" spans="2:11">
      <c r="B35" t="s">
        <v>21</v>
      </c>
      <c r="C35" t="s">
        <v>89</v>
      </c>
      <c r="D35" t="s">
        <v>90</v>
      </c>
      <c r="E35" t="s">
        <v>96</v>
      </c>
      <c r="F35" t="s">
        <v>92</v>
      </c>
      <c r="G35" t="s">
        <v>33</v>
      </c>
      <c r="H35" t="s">
        <v>93</v>
      </c>
      <c r="I35" t="s">
        <v>27</v>
      </c>
      <c r="J35" t="s">
        <v>8</v>
      </c>
      <c r="K35" t="s">
        <v>94</v>
      </c>
    </row>
    <row r="36" spans="2:11">
      <c r="B36" t="s">
        <v>21</v>
      </c>
      <c r="C36" t="s">
        <v>97</v>
      </c>
      <c r="D36" t="s">
        <v>98</v>
      </c>
      <c r="E36" t="s">
        <v>99</v>
      </c>
      <c r="F36" t="s">
        <v>77</v>
      </c>
      <c r="G36" t="s">
        <v>33</v>
      </c>
      <c r="H36" t="s">
        <v>93</v>
      </c>
      <c r="I36" t="s">
        <v>27</v>
      </c>
      <c r="J36" t="s">
        <v>8</v>
      </c>
      <c r="K36" t="s">
        <v>78</v>
      </c>
    </row>
    <row r="37" spans="2:11">
      <c r="B37" t="s">
        <v>21</v>
      </c>
      <c r="C37" t="s">
        <v>100</v>
      </c>
      <c r="D37" t="s">
        <v>101</v>
      </c>
      <c r="E37" t="s">
        <v>102</v>
      </c>
      <c r="F37" t="s">
        <v>64</v>
      </c>
      <c r="G37" t="s">
        <v>33</v>
      </c>
      <c r="H37" t="s">
        <v>93</v>
      </c>
      <c r="I37" t="s">
        <v>27</v>
      </c>
      <c r="J37" t="s">
        <v>8</v>
      </c>
      <c r="K37" t="s">
        <v>65</v>
      </c>
    </row>
    <row r="38" spans="2:11">
      <c r="B38" t="s">
        <v>21</v>
      </c>
      <c r="C38" t="s">
        <v>100</v>
      </c>
      <c r="D38" t="s">
        <v>101</v>
      </c>
      <c r="E38" t="s">
        <v>103</v>
      </c>
      <c r="F38" t="s">
        <v>64</v>
      </c>
      <c r="G38" t="s">
        <v>33</v>
      </c>
      <c r="H38" t="s">
        <v>93</v>
      </c>
      <c r="I38" t="s">
        <v>27</v>
      </c>
      <c r="J38" t="s">
        <v>8</v>
      </c>
      <c r="K38" t="s">
        <v>65</v>
      </c>
    </row>
    <row r="39" spans="2:11">
      <c r="B39" t="s">
        <v>21</v>
      </c>
      <c r="C39" t="s">
        <v>100</v>
      </c>
      <c r="D39" t="s">
        <v>101</v>
      </c>
      <c r="E39" t="s">
        <v>104</v>
      </c>
      <c r="F39" t="s">
        <v>64</v>
      </c>
      <c r="G39" t="s">
        <v>33</v>
      </c>
      <c r="H39" t="s">
        <v>93</v>
      </c>
      <c r="I39" t="s">
        <v>27</v>
      </c>
      <c r="J39" t="s">
        <v>8</v>
      </c>
      <c r="K39" t="s">
        <v>65</v>
      </c>
    </row>
    <row r="40" spans="2:11">
      <c r="B40" t="s">
        <v>21</v>
      </c>
      <c r="C40" t="s">
        <v>100</v>
      </c>
      <c r="D40" t="s">
        <v>101</v>
      </c>
      <c r="E40" t="s">
        <v>105</v>
      </c>
      <c r="F40" t="s">
        <v>64</v>
      </c>
      <c r="G40" t="s">
        <v>33</v>
      </c>
      <c r="H40" t="s">
        <v>93</v>
      </c>
      <c r="I40" t="s">
        <v>27</v>
      </c>
      <c r="J40" t="s">
        <v>8</v>
      </c>
      <c r="K40" t="s">
        <v>65</v>
      </c>
    </row>
    <row r="41" spans="2:11">
      <c r="B41" t="s">
        <v>21</v>
      </c>
      <c r="C41" t="s">
        <v>106</v>
      </c>
      <c r="D41" t="s">
        <v>107</v>
      </c>
      <c r="E41" t="s">
        <v>108</v>
      </c>
      <c r="F41" t="s">
        <v>109</v>
      </c>
      <c r="G41" t="s">
        <v>33</v>
      </c>
      <c r="H41" t="s">
        <v>93</v>
      </c>
      <c r="I41" t="s">
        <v>27</v>
      </c>
      <c r="J41" t="s">
        <v>8</v>
      </c>
      <c r="K41" t="s">
        <v>110</v>
      </c>
    </row>
    <row r="42" spans="2:11">
      <c r="B42" t="s">
        <v>21</v>
      </c>
      <c r="C42" t="s">
        <v>111</v>
      </c>
      <c r="D42" t="s">
        <v>112</v>
      </c>
      <c r="E42" t="s">
        <v>113</v>
      </c>
      <c r="F42" t="s">
        <v>109</v>
      </c>
      <c r="G42" t="s">
        <v>33</v>
      </c>
      <c r="H42" t="s">
        <v>93</v>
      </c>
      <c r="I42" t="s">
        <v>27</v>
      </c>
      <c r="J42" t="s">
        <v>8</v>
      </c>
      <c r="K42" t="s">
        <v>110</v>
      </c>
    </row>
    <row r="43" spans="2:11">
      <c r="B43" t="s">
        <v>21</v>
      </c>
      <c r="C43" t="s">
        <v>114</v>
      </c>
      <c r="D43" t="s">
        <v>115</v>
      </c>
      <c r="E43" t="s">
        <v>116</v>
      </c>
      <c r="F43" t="s">
        <v>109</v>
      </c>
      <c r="G43" t="s">
        <v>33</v>
      </c>
      <c r="H43" t="s">
        <v>93</v>
      </c>
      <c r="I43" t="s">
        <v>27</v>
      </c>
      <c r="J43" t="s">
        <v>8</v>
      </c>
      <c r="K43" t="s">
        <v>110</v>
      </c>
    </row>
    <row r="44" spans="2:12">
      <c r="B44" s="4" t="s">
        <v>117</v>
      </c>
      <c r="C44" s="4" t="s">
        <v>10</v>
      </c>
      <c r="D44" s="4" t="s">
        <v>10</v>
      </c>
      <c r="E44" s="4" t="s">
        <v>10</v>
      </c>
      <c r="F44" s="4" t="s">
        <v>118</v>
      </c>
      <c r="G44" s="4" t="s">
        <v>10</v>
      </c>
      <c r="H44" s="4" t="s">
        <v>10</v>
      </c>
      <c r="I44" s="4" t="s">
        <v>10</v>
      </c>
      <c r="J44" s="4" t="s">
        <v>10</v>
      </c>
      <c r="K44" s="4" t="s">
        <v>10</v>
      </c>
      <c r="L44" s="4" t="s">
        <v>10</v>
      </c>
    </row>
    <row r="45" spans="2:11">
      <c r="B45" s="4" t="s">
        <v>12</v>
      </c>
      <c r="C45" s="4" t="s">
        <v>13</v>
      </c>
      <c r="D45" s="4" t="s">
        <v>14</v>
      </c>
      <c r="E45" s="4" t="s">
        <v>15</v>
      </c>
      <c r="F45" s="4" t="s">
        <v>16</v>
      </c>
      <c r="G45" s="4" t="s">
        <v>17</v>
      </c>
      <c r="H45" s="4" t="s">
        <v>18</v>
      </c>
      <c r="I45" s="4" t="s">
        <v>19</v>
      </c>
      <c r="J45" s="4" t="s">
        <v>4</v>
      </c>
      <c r="K45" s="4" t="s">
        <v>20</v>
      </c>
    </row>
    <row r="46" spans="2:11">
      <c r="B46" t="s">
        <v>21</v>
      </c>
      <c r="C46" t="s">
        <v>119</v>
      </c>
      <c r="D46" t="s">
        <v>10</v>
      </c>
      <c r="E46" t="s">
        <v>120</v>
      </c>
      <c r="F46" t="s">
        <v>121</v>
      </c>
      <c r="G46" t="s">
        <v>41</v>
      </c>
      <c r="H46" t="s">
        <v>25</v>
      </c>
      <c r="I46" t="s">
        <v>27</v>
      </c>
      <c r="J46" t="s">
        <v>8</v>
      </c>
      <c r="K46" t="s">
        <v>122</v>
      </c>
    </row>
    <row r="47" spans="2:11">
      <c r="B47" t="s">
        <v>21</v>
      </c>
      <c r="C47" t="s">
        <v>123</v>
      </c>
      <c r="D47" t="s">
        <v>10</v>
      </c>
      <c r="E47" t="s">
        <v>124</v>
      </c>
      <c r="F47" t="s">
        <v>77</v>
      </c>
      <c r="G47" t="s">
        <v>25</v>
      </c>
      <c r="H47" t="s">
        <v>26</v>
      </c>
      <c r="I47" t="s">
        <v>27</v>
      </c>
      <c r="J47" t="s">
        <v>8</v>
      </c>
      <c r="K47" t="s">
        <v>125</v>
      </c>
    </row>
    <row r="48" spans="2:11">
      <c r="B48" t="s">
        <v>21</v>
      </c>
      <c r="C48" t="s">
        <v>126</v>
      </c>
      <c r="D48" t="s">
        <v>10</v>
      </c>
      <c r="E48" t="s">
        <v>127</v>
      </c>
      <c r="F48" t="s">
        <v>77</v>
      </c>
      <c r="G48" t="s">
        <v>26</v>
      </c>
      <c r="H48" t="s">
        <v>46</v>
      </c>
      <c r="I48" t="s">
        <v>27</v>
      </c>
      <c r="J48" t="s">
        <v>8</v>
      </c>
      <c r="K48" t="s">
        <v>125</v>
      </c>
    </row>
    <row r="49" spans="2:11">
      <c r="B49" t="s">
        <v>21</v>
      </c>
      <c r="C49" t="s">
        <v>128</v>
      </c>
      <c r="D49" t="s">
        <v>10</v>
      </c>
      <c r="E49" t="s">
        <v>127</v>
      </c>
      <c r="F49" t="s">
        <v>77</v>
      </c>
      <c r="G49" t="s">
        <v>26</v>
      </c>
      <c r="H49" t="s">
        <v>46</v>
      </c>
      <c r="I49" t="s">
        <v>27</v>
      </c>
      <c r="J49" t="s">
        <v>8</v>
      </c>
      <c r="K49" t="s">
        <v>125</v>
      </c>
    </row>
    <row r="50" spans="2:12">
      <c r="B50" s="4" t="s">
        <v>129</v>
      </c>
      <c r="C50" s="4" t="s">
        <v>10</v>
      </c>
      <c r="D50" s="4" t="s">
        <v>10</v>
      </c>
      <c r="E50" s="4" t="s">
        <v>10</v>
      </c>
      <c r="F50" s="4" t="s">
        <v>130</v>
      </c>
      <c r="G50" s="4" t="s">
        <v>10</v>
      </c>
      <c r="H50" s="4" t="s">
        <v>10</v>
      </c>
      <c r="I50" s="4" t="s">
        <v>10</v>
      </c>
      <c r="J50" s="4" t="s">
        <v>10</v>
      </c>
      <c r="K50" s="4" t="s">
        <v>10</v>
      </c>
      <c r="L50" s="4" t="s">
        <v>10</v>
      </c>
    </row>
    <row r="51" spans="2:11">
      <c r="B51" s="4" t="s">
        <v>12</v>
      </c>
      <c r="C51" s="4" t="s">
        <v>13</v>
      </c>
      <c r="D51" s="4" t="s">
        <v>14</v>
      </c>
      <c r="E51" s="4" t="s">
        <v>15</v>
      </c>
      <c r="F51" s="4" t="s">
        <v>16</v>
      </c>
      <c r="G51" s="4" t="s">
        <v>17</v>
      </c>
      <c r="H51" s="4" t="s">
        <v>18</v>
      </c>
      <c r="I51" s="4" t="s">
        <v>19</v>
      </c>
      <c r="J51" s="4" t="s">
        <v>4</v>
      </c>
      <c r="K51" s="4" t="s">
        <v>20</v>
      </c>
    </row>
    <row r="52" spans="2:11">
      <c r="B52" t="s">
        <v>21</v>
      </c>
      <c r="C52" t="s">
        <v>131</v>
      </c>
      <c r="D52" t="s">
        <v>132</v>
      </c>
      <c r="E52" t="s">
        <v>133</v>
      </c>
      <c r="F52" t="s">
        <v>134</v>
      </c>
      <c r="G52" t="s">
        <v>40</v>
      </c>
      <c r="H52" t="s">
        <v>41</v>
      </c>
      <c r="I52" t="s">
        <v>27</v>
      </c>
      <c r="J52" t="s">
        <v>8</v>
      </c>
      <c r="K52" t="s">
        <v>94</v>
      </c>
    </row>
    <row r="53" spans="2:11">
      <c r="B53" t="s">
        <v>21</v>
      </c>
      <c r="C53" t="s">
        <v>131</v>
      </c>
      <c r="D53" t="s">
        <v>132</v>
      </c>
      <c r="E53" t="s">
        <v>135</v>
      </c>
      <c r="F53" t="s">
        <v>134</v>
      </c>
      <c r="G53" t="s">
        <v>40</v>
      </c>
      <c r="H53" t="s">
        <v>41</v>
      </c>
      <c r="I53" t="s">
        <v>27</v>
      </c>
      <c r="J53" t="s">
        <v>8</v>
      </c>
      <c r="K53" t="s">
        <v>94</v>
      </c>
    </row>
    <row r="54" spans="2:11">
      <c r="B54" t="s">
        <v>21</v>
      </c>
      <c r="C54" t="s">
        <v>136</v>
      </c>
      <c r="D54" t="s">
        <v>137</v>
      </c>
      <c r="E54" t="s">
        <v>138</v>
      </c>
      <c r="F54" t="s">
        <v>64</v>
      </c>
      <c r="G54" t="s">
        <v>41</v>
      </c>
      <c r="H54" t="s">
        <v>25</v>
      </c>
      <c r="I54" t="s">
        <v>27</v>
      </c>
      <c r="J54" t="s">
        <v>8</v>
      </c>
      <c r="K54" t="s">
        <v>139</v>
      </c>
    </row>
    <row r="55" spans="2:11">
      <c r="B55" t="s">
        <v>21</v>
      </c>
      <c r="C55" t="s">
        <v>140</v>
      </c>
      <c r="D55" t="s">
        <v>10</v>
      </c>
      <c r="E55" t="s">
        <v>138</v>
      </c>
      <c r="F55" t="s">
        <v>64</v>
      </c>
      <c r="G55" t="s">
        <v>46</v>
      </c>
      <c r="H55" t="s">
        <v>32</v>
      </c>
      <c r="I55" t="s">
        <v>27</v>
      </c>
      <c r="J55" t="s">
        <v>8</v>
      </c>
      <c r="K55" t="s">
        <v>139</v>
      </c>
    </row>
    <row r="56" spans="2:11">
      <c r="B56" t="s">
        <v>21</v>
      </c>
      <c r="C56" t="s">
        <v>141</v>
      </c>
      <c r="D56" t="s">
        <v>10</v>
      </c>
      <c r="E56" t="s">
        <v>142</v>
      </c>
      <c r="F56" t="s">
        <v>64</v>
      </c>
      <c r="G56" t="s">
        <v>46</v>
      </c>
      <c r="H56" t="s">
        <v>32</v>
      </c>
      <c r="I56" t="s">
        <v>27</v>
      </c>
      <c r="J56" t="s">
        <v>8</v>
      </c>
      <c r="K56" t="s">
        <v>139</v>
      </c>
    </row>
    <row r="57" spans="2:11">
      <c r="B57" t="s">
        <v>21</v>
      </c>
      <c r="C57" t="s">
        <v>143</v>
      </c>
      <c r="D57" t="s">
        <v>144</v>
      </c>
      <c r="E57" t="s">
        <v>142</v>
      </c>
      <c r="F57" t="s">
        <v>64</v>
      </c>
      <c r="G57" t="s">
        <v>32</v>
      </c>
      <c r="H57" t="s">
        <v>33</v>
      </c>
      <c r="I57" t="s">
        <v>27</v>
      </c>
      <c r="J57" t="s">
        <v>8</v>
      </c>
      <c r="K57" t="s">
        <v>139</v>
      </c>
    </row>
    <row r="58" spans="2:11">
      <c r="B58" t="s">
        <v>21</v>
      </c>
      <c r="C58" t="s">
        <v>145</v>
      </c>
      <c r="D58" t="s">
        <v>10</v>
      </c>
      <c r="E58" t="s">
        <v>146</v>
      </c>
      <c r="F58" t="s">
        <v>64</v>
      </c>
      <c r="G58" t="s">
        <v>32</v>
      </c>
      <c r="H58" t="s">
        <v>33</v>
      </c>
      <c r="I58" t="s">
        <v>27</v>
      </c>
      <c r="J58" t="s">
        <v>8</v>
      </c>
      <c r="K58" t="s">
        <v>139</v>
      </c>
    </row>
    <row r="59" spans="2:11">
      <c r="B59" t="s">
        <v>21</v>
      </c>
      <c r="C59" t="s">
        <v>147</v>
      </c>
      <c r="D59" t="s">
        <v>148</v>
      </c>
      <c r="E59" t="s">
        <v>149</v>
      </c>
      <c r="F59" t="s">
        <v>64</v>
      </c>
      <c r="G59" t="s">
        <v>33</v>
      </c>
      <c r="H59" t="s">
        <v>93</v>
      </c>
      <c r="I59" t="s">
        <v>27</v>
      </c>
      <c r="J59" t="s">
        <v>8</v>
      </c>
      <c r="K59" t="s">
        <v>139</v>
      </c>
    </row>
    <row r="60" spans="2:11">
      <c r="B60" t="s">
        <v>21</v>
      </c>
      <c r="C60" t="s">
        <v>150</v>
      </c>
      <c r="D60" t="s">
        <v>10</v>
      </c>
      <c r="E60" t="s">
        <v>151</v>
      </c>
      <c r="F60" t="s">
        <v>64</v>
      </c>
      <c r="G60" t="s">
        <v>33</v>
      </c>
      <c r="H60" t="s">
        <v>93</v>
      </c>
      <c r="I60" t="s">
        <v>27</v>
      </c>
      <c r="J60" t="s">
        <v>8</v>
      </c>
      <c r="K60" t="s">
        <v>152</v>
      </c>
    </row>
    <row r="61" spans="2:12">
      <c r="B61" s="4" t="s">
        <v>153</v>
      </c>
      <c r="C61" s="4" t="s">
        <v>10</v>
      </c>
      <c r="D61" s="4" t="s">
        <v>10</v>
      </c>
      <c r="E61" s="4" t="s">
        <v>10</v>
      </c>
      <c r="F61" s="4" t="s">
        <v>154</v>
      </c>
      <c r="G61" s="4" t="s">
        <v>10</v>
      </c>
      <c r="H61" s="4" t="s">
        <v>10</v>
      </c>
      <c r="I61" s="4" t="s">
        <v>10</v>
      </c>
      <c r="J61" s="4" t="s">
        <v>10</v>
      </c>
      <c r="K61" s="4" t="s">
        <v>10</v>
      </c>
      <c r="L61" s="4" t="s">
        <v>10</v>
      </c>
    </row>
    <row r="62" spans="2:11">
      <c r="B62" s="4" t="s">
        <v>12</v>
      </c>
      <c r="C62" s="4" t="s">
        <v>13</v>
      </c>
      <c r="D62" s="4" t="s">
        <v>14</v>
      </c>
      <c r="E62" s="4" t="s">
        <v>15</v>
      </c>
      <c r="F62" s="4" t="s">
        <v>16</v>
      </c>
      <c r="G62" s="4" t="s">
        <v>17</v>
      </c>
      <c r="H62" s="4" t="s">
        <v>18</v>
      </c>
      <c r="I62" s="4" t="s">
        <v>19</v>
      </c>
      <c r="J62" s="4" t="s">
        <v>4</v>
      </c>
      <c r="K62" s="4" t="s">
        <v>20</v>
      </c>
    </row>
    <row r="63" spans="2:11">
      <c r="B63" t="s">
        <v>21</v>
      </c>
      <c r="C63" t="s">
        <v>155</v>
      </c>
      <c r="D63" t="s">
        <v>10</v>
      </c>
      <c r="E63" t="s">
        <v>156</v>
      </c>
      <c r="F63" t="s">
        <v>157</v>
      </c>
      <c r="G63" t="s">
        <v>33</v>
      </c>
      <c r="H63" t="s">
        <v>93</v>
      </c>
      <c r="I63" t="s">
        <v>27</v>
      </c>
      <c r="J63" t="s">
        <v>8</v>
      </c>
      <c r="K63" t="s">
        <v>158</v>
      </c>
    </row>
    <row r="64" spans="2:11">
      <c r="B64" t="s">
        <v>21</v>
      </c>
      <c r="C64" t="s">
        <v>155</v>
      </c>
      <c r="D64" t="s">
        <v>10</v>
      </c>
      <c r="E64" t="s">
        <v>159</v>
      </c>
      <c r="F64" t="s">
        <v>157</v>
      </c>
      <c r="G64" t="s">
        <v>33</v>
      </c>
      <c r="H64" t="s">
        <v>93</v>
      </c>
      <c r="I64" t="s">
        <v>27</v>
      </c>
      <c r="J64" t="s">
        <v>8</v>
      </c>
      <c r="K64" t="s">
        <v>158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42"/>
  <sheetViews>
    <sheetView tabSelected="1" workbookViewId="0">
      <selection activeCell="A40" sqref="A40:A42"/>
    </sheetView>
  </sheetViews>
  <sheetFormatPr defaultColWidth="11" defaultRowHeight="14.25"/>
  <cols>
    <col min="3" max="3" width="11.375" customWidth="1"/>
  </cols>
  <sheetData>
    <row r="1" spans="1:8">
      <c r="A1" s="4" t="s">
        <v>13</v>
      </c>
      <c r="B1" s="4" t="s">
        <v>17</v>
      </c>
      <c r="C1" s="4" t="s">
        <v>18</v>
      </c>
      <c r="D1" s="4" t="s">
        <v>20</v>
      </c>
      <c r="H1" t="s">
        <v>160</v>
      </c>
    </row>
    <row r="2" hidden="1" spans="1:9">
      <c r="A2" t="s">
        <v>22</v>
      </c>
      <c r="B2" t="s">
        <v>25</v>
      </c>
      <c r="C2" t="s">
        <v>26</v>
      </c>
      <c r="D2" s="5">
        <v>390</v>
      </c>
      <c r="E2" t="str">
        <f>VLOOKUP(A2,HOP!A:L,12,0)</f>
        <v>390.00</v>
      </c>
      <c r="F2" t="str">
        <f>VLOOKUP(A2,HOP!A:C,3,0)</f>
        <v>2085869</v>
      </c>
      <c r="G2">
        <f>D2-E2</f>
        <v>0</v>
      </c>
      <c r="H2" t="str">
        <f>$H$1&amp;F2</f>
        <v>，2085869</v>
      </c>
      <c r="I2" t="str">
        <f>VLOOKUP(A2,HOP!A:T,20,0)</f>
        <v>直采</v>
      </c>
    </row>
    <row r="3" hidden="1" spans="1:9">
      <c r="A3" t="s">
        <v>29</v>
      </c>
      <c r="B3" t="s">
        <v>32</v>
      </c>
      <c r="C3" t="s">
        <v>33</v>
      </c>
      <c r="D3" s="5">
        <v>195</v>
      </c>
      <c r="E3" t="str">
        <f>VLOOKUP(A3,HOP!A:L,12,0)</f>
        <v>195.00</v>
      </c>
      <c r="F3" t="str">
        <f>VLOOKUP(A3,HOP!A:C,3,0)</f>
        <v>2057660</v>
      </c>
      <c r="G3">
        <f>D3-E3</f>
        <v>0</v>
      </c>
      <c r="H3" t="str">
        <f>$H$1&amp;F3</f>
        <v>，2057660</v>
      </c>
      <c r="I3" t="str">
        <f>VLOOKUP(A3,HOP!A:T,20,0)</f>
        <v>直采</v>
      </c>
    </row>
    <row r="4" hidden="1" spans="1:9">
      <c r="A4" t="s">
        <v>37</v>
      </c>
      <c r="B4" t="s">
        <v>40</v>
      </c>
      <c r="C4" t="s">
        <v>41</v>
      </c>
      <c r="D4" s="5">
        <v>480</v>
      </c>
      <c r="E4" t="str">
        <f>VLOOKUP(A4,HOP!A:L,12,0)</f>
        <v>480.00</v>
      </c>
      <c r="F4" t="str">
        <f>VLOOKUP(A4,HOP!A:C,3,0)</f>
        <v>2083062</v>
      </c>
      <c r="G4">
        <f>D4-E4</f>
        <v>0</v>
      </c>
      <c r="H4" t="str">
        <f>$H$1&amp;F4</f>
        <v>，2083062</v>
      </c>
      <c r="I4" t="str">
        <f>VLOOKUP(A4,HOP!A:T,20,0)</f>
        <v>直采</v>
      </c>
    </row>
    <row r="5" hidden="1" spans="1:9">
      <c r="A5" t="s">
        <v>43</v>
      </c>
      <c r="B5" t="s">
        <v>46</v>
      </c>
      <c r="C5" t="s">
        <v>32</v>
      </c>
      <c r="D5" s="5">
        <v>388</v>
      </c>
      <c r="E5" t="str">
        <f>VLOOKUP(A5,HOP!A:L,12,0)</f>
        <v>388.00</v>
      </c>
      <c r="F5" t="str">
        <f>VLOOKUP(A5,HOP!A:C,3,0)</f>
        <v>2075833</v>
      </c>
      <c r="G5">
        <f>D5-E5</f>
        <v>0</v>
      </c>
      <c r="H5" t="str">
        <f>$H$1&amp;F5</f>
        <v>，2075833</v>
      </c>
      <c r="I5" t="str">
        <f>VLOOKUP(A5,HOP!A:T,20,0)</f>
        <v>直采</v>
      </c>
    </row>
    <row r="6" hidden="1" spans="1:9">
      <c r="A6" t="s">
        <v>48</v>
      </c>
      <c r="B6" t="s">
        <v>46</v>
      </c>
      <c r="C6" t="s">
        <v>32</v>
      </c>
      <c r="D6" s="5">
        <v>388</v>
      </c>
      <c r="E6" t="str">
        <f>VLOOKUP(A6,HOP!A:L,12,0)</f>
        <v>388.00</v>
      </c>
      <c r="F6" t="str">
        <f>VLOOKUP(A6,HOP!A:C,3,0)</f>
        <v>2090071</v>
      </c>
      <c r="G6">
        <f>D6-E6</f>
        <v>0</v>
      </c>
      <c r="H6" t="str">
        <f>$H$1&amp;F6</f>
        <v>，2090071</v>
      </c>
      <c r="I6" t="str">
        <f>VLOOKUP(A6,HOP!A:T,20,0)</f>
        <v>直采</v>
      </c>
    </row>
    <row r="7" hidden="1" spans="1:9">
      <c r="A7" t="s">
        <v>50</v>
      </c>
      <c r="B7" t="s">
        <v>46</v>
      </c>
      <c r="C7" t="s">
        <v>32</v>
      </c>
      <c r="D7" s="5">
        <v>480</v>
      </c>
      <c r="E7" t="str">
        <f>VLOOKUP(A7,HOP!A:L,12,0)</f>
        <v>480.00</v>
      </c>
      <c r="F7" t="str">
        <f>VLOOKUP(A7,HOP!A:C,3,0)</f>
        <v>2090078</v>
      </c>
      <c r="G7">
        <f>D7-E7</f>
        <v>0</v>
      </c>
      <c r="H7" t="str">
        <f>$H$1&amp;F7</f>
        <v>，2090078</v>
      </c>
      <c r="I7" t="str">
        <f>VLOOKUP(A7,HOP!A:T,20,0)</f>
        <v>直采</v>
      </c>
    </row>
    <row r="8" hidden="1" spans="1:9">
      <c r="A8" t="s">
        <v>52</v>
      </c>
      <c r="B8" t="s">
        <v>32</v>
      </c>
      <c r="C8" t="s">
        <v>33</v>
      </c>
      <c r="D8" s="5">
        <v>880</v>
      </c>
      <c r="E8" t="str">
        <f>VLOOKUP(A8,HOP!A:L,12,0)</f>
        <v>880.00</v>
      </c>
      <c r="F8" t="str">
        <f>VLOOKUP(A8,HOP!A:C,3,0)</f>
        <v>2082181</v>
      </c>
      <c r="G8">
        <f>D8-E8</f>
        <v>0</v>
      </c>
      <c r="H8" t="str">
        <f>$H$1&amp;F8</f>
        <v>，2082181</v>
      </c>
      <c r="I8" t="str">
        <f>VLOOKUP(A8,HOP!A:T,20,0)</f>
        <v>直采</v>
      </c>
    </row>
    <row r="9" hidden="1" spans="1:9">
      <c r="A9" t="s">
        <v>56</v>
      </c>
      <c r="B9" t="s">
        <v>46</v>
      </c>
      <c r="C9" t="s">
        <v>33</v>
      </c>
      <c r="D9" s="5">
        <v>1268</v>
      </c>
      <c r="E9" t="str">
        <f>VLOOKUP(A9,HOP!A:L,12,0)</f>
        <v>1268.00</v>
      </c>
      <c r="F9" t="str">
        <f>VLOOKUP(A9,HOP!A:C,3,0)</f>
        <v>2090074</v>
      </c>
      <c r="G9">
        <f>D9-E9</f>
        <v>0</v>
      </c>
      <c r="H9" t="str">
        <f>$H$1&amp;F9</f>
        <v>，2090074</v>
      </c>
      <c r="I9" t="str">
        <f>VLOOKUP(A9,HOP!A:T,20,0)</f>
        <v>直采</v>
      </c>
    </row>
    <row r="10" spans="1:10">
      <c r="A10">
        <v>976675672</v>
      </c>
      <c r="B10" t="s">
        <v>40</v>
      </c>
      <c r="C10" t="s">
        <v>41</v>
      </c>
      <c r="D10" s="5">
        <v>376</v>
      </c>
      <c r="E10">
        <v>376</v>
      </c>
      <c r="F10" s="12" t="s">
        <v>161</v>
      </c>
      <c r="G10">
        <f>D10-E10</f>
        <v>0</v>
      </c>
      <c r="H10" t="str">
        <f>$H$1&amp;F10</f>
        <v>，202104251340190021</v>
      </c>
      <c r="I10" t="e">
        <f>VLOOKUP(A10,HOP!A:T,20,0)</f>
        <v>#N/A</v>
      </c>
      <c r="J10">
        <v>4.25</v>
      </c>
    </row>
    <row r="11" spans="1:10">
      <c r="A11">
        <v>977982833</v>
      </c>
      <c r="B11" t="s">
        <v>41</v>
      </c>
      <c r="C11" t="s">
        <v>25</v>
      </c>
      <c r="D11" s="5">
        <v>358</v>
      </c>
      <c r="E11">
        <v>358</v>
      </c>
      <c r="F11" s="12" t="s">
        <v>162</v>
      </c>
      <c r="G11">
        <f>D11-E11</f>
        <v>0</v>
      </c>
      <c r="H11" t="str">
        <f>$H$1&amp;F11</f>
        <v>，202104261120090021</v>
      </c>
      <c r="I11" t="e">
        <f>VLOOKUP(A11,HOP!A:T,20,0)</f>
        <v>#N/A</v>
      </c>
      <c r="J11">
        <v>4.26</v>
      </c>
    </row>
    <row r="12" spans="1:10">
      <c r="A12">
        <v>978456941</v>
      </c>
      <c r="B12" t="s">
        <v>41</v>
      </c>
      <c r="C12" t="s">
        <v>25</v>
      </c>
      <c r="D12" s="5">
        <v>367</v>
      </c>
      <c r="E12">
        <v>367</v>
      </c>
      <c r="F12" s="12" t="s">
        <v>163</v>
      </c>
      <c r="G12">
        <f>D12-E12</f>
        <v>0</v>
      </c>
      <c r="H12" t="str">
        <f>$H$1&amp;F12</f>
        <v>，202104262202250020</v>
      </c>
      <c r="I12" t="e">
        <f>VLOOKUP(A12,HOP!A:T,20,0)</f>
        <v>#N/A</v>
      </c>
      <c r="J12">
        <v>4.26</v>
      </c>
    </row>
    <row r="13" spans="1:10">
      <c r="A13">
        <v>981375746</v>
      </c>
      <c r="B13" t="s">
        <v>46</v>
      </c>
      <c r="C13" t="s">
        <v>32</v>
      </c>
      <c r="D13" s="5">
        <v>367</v>
      </c>
      <c r="E13">
        <v>367</v>
      </c>
      <c r="F13" s="12" t="s">
        <v>164</v>
      </c>
      <c r="G13">
        <f>D13-E13</f>
        <v>0</v>
      </c>
      <c r="H13" t="str">
        <f>$H$1&amp;F13</f>
        <v>，202104291149300021</v>
      </c>
      <c r="I13" t="e">
        <f>VLOOKUP(A13,HOP!A:T,20,0)</f>
        <v>#N/A</v>
      </c>
      <c r="J13">
        <v>4.29</v>
      </c>
    </row>
    <row r="14" spans="1:10">
      <c r="A14">
        <v>981646823</v>
      </c>
      <c r="B14" t="s">
        <v>46</v>
      </c>
      <c r="C14" t="s">
        <v>32</v>
      </c>
      <c r="D14" s="5">
        <v>403</v>
      </c>
      <c r="E14">
        <v>403</v>
      </c>
      <c r="F14" s="12" t="s">
        <v>165</v>
      </c>
      <c r="G14">
        <f>D14-E14</f>
        <v>0</v>
      </c>
      <c r="H14" t="str">
        <f>$H$1&amp;F14</f>
        <v>，202104291802340001</v>
      </c>
      <c r="I14" t="e">
        <f>VLOOKUP(A14,HOP!A:T,20,0)</f>
        <v>#N/A</v>
      </c>
      <c r="J14">
        <v>4.29</v>
      </c>
    </row>
    <row r="15" spans="1:10">
      <c r="A15">
        <v>981720590</v>
      </c>
      <c r="B15" t="s">
        <v>46</v>
      </c>
      <c r="C15" t="s">
        <v>32</v>
      </c>
      <c r="D15" s="5">
        <v>367</v>
      </c>
      <c r="E15">
        <v>367</v>
      </c>
      <c r="F15" s="12" t="s">
        <v>166</v>
      </c>
      <c r="G15">
        <f>D15-E15</f>
        <v>0</v>
      </c>
      <c r="H15" t="str">
        <f>$H$1&amp;F15</f>
        <v>，202104291919470001</v>
      </c>
      <c r="I15" t="e">
        <f>VLOOKUP(A15,HOP!A:T,20,0)</f>
        <v>#N/A</v>
      </c>
      <c r="J15">
        <v>4.29</v>
      </c>
    </row>
    <row r="16" spans="1:10">
      <c r="A16">
        <v>978463362</v>
      </c>
      <c r="B16" t="s">
        <v>32</v>
      </c>
      <c r="C16" t="s">
        <v>33</v>
      </c>
      <c r="D16" s="5">
        <v>716</v>
      </c>
      <c r="E16">
        <v>716</v>
      </c>
      <c r="F16" s="12" t="s">
        <v>167</v>
      </c>
      <c r="G16">
        <f>D16-E16</f>
        <v>0</v>
      </c>
      <c r="H16" t="str">
        <f>$H$1&amp;F16</f>
        <v>，202104262207550020</v>
      </c>
      <c r="I16" t="e">
        <f>VLOOKUP(A16,HOP!A:T,20,0)</f>
        <v>#N/A</v>
      </c>
      <c r="J16">
        <v>4.26</v>
      </c>
    </row>
    <row r="17" spans="1:10">
      <c r="A17" t="s">
        <v>85</v>
      </c>
      <c r="B17" t="s">
        <v>32</v>
      </c>
      <c r="C17" t="s">
        <v>33</v>
      </c>
      <c r="D17" s="5">
        <v>734</v>
      </c>
      <c r="E17">
        <v>734</v>
      </c>
      <c r="F17" s="12" t="s">
        <v>168</v>
      </c>
      <c r="G17">
        <f>D17-E17</f>
        <v>0</v>
      </c>
      <c r="H17" t="str">
        <f>$H$1&amp;F17</f>
        <v>，202104290943320025</v>
      </c>
      <c r="I17" t="e">
        <f>VLOOKUP(A17,HOP!A:T,20,0)</f>
        <v>#N/A</v>
      </c>
      <c r="J17">
        <v>4.29</v>
      </c>
    </row>
    <row r="18" spans="1:10">
      <c r="A18" t="s">
        <v>89</v>
      </c>
      <c r="B18" t="s">
        <v>33</v>
      </c>
      <c r="C18" t="s">
        <v>93</v>
      </c>
      <c r="D18" s="5">
        <v>1155</v>
      </c>
      <c r="E18">
        <v>1155</v>
      </c>
      <c r="F18" s="12" t="s">
        <v>169</v>
      </c>
      <c r="G18">
        <f>D18-E18</f>
        <v>0</v>
      </c>
      <c r="H18" t="str">
        <f>$H$1&amp;F18</f>
        <v>，202104251542320021</v>
      </c>
      <c r="I18" t="e">
        <f>VLOOKUP(A18,HOP!A:T,20,0)</f>
        <v>#N/A</v>
      </c>
      <c r="J18">
        <v>4.25</v>
      </c>
    </row>
    <row r="19" spans="1:10">
      <c r="A19">
        <v>977256282</v>
      </c>
      <c r="B19" t="s">
        <v>33</v>
      </c>
      <c r="C19" t="s">
        <v>93</v>
      </c>
      <c r="D19" s="5">
        <v>403</v>
      </c>
      <c r="E19">
        <v>403</v>
      </c>
      <c r="F19" s="12" t="s">
        <v>170</v>
      </c>
      <c r="G19">
        <f>D19-E19</f>
        <v>0</v>
      </c>
      <c r="H19" t="str">
        <f>$H$1&amp;F19</f>
        <v>，202104260811020025</v>
      </c>
      <c r="I19" t="e">
        <f>VLOOKUP(A19,HOP!A:T,20,0)</f>
        <v>#N/A</v>
      </c>
      <c r="J19">
        <v>4.26</v>
      </c>
    </row>
    <row r="20" spans="1:10">
      <c r="A20">
        <v>980144582</v>
      </c>
      <c r="B20" t="s">
        <v>33</v>
      </c>
      <c r="C20" t="s">
        <v>93</v>
      </c>
      <c r="D20" s="5">
        <v>1504</v>
      </c>
      <c r="E20">
        <v>1504</v>
      </c>
      <c r="F20" s="12" t="s">
        <v>171</v>
      </c>
      <c r="G20">
        <f>D20-E20</f>
        <v>0</v>
      </c>
      <c r="H20" t="str">
        <f>$H$1&amp;F20</f>
        <v>，202104281007220025</v>
      </c>
      <c r="I20" t="e">
        <f>VLOOKUP(A20,HOP!A:T,20,0)</f>
        <v>#N/A</v>
      </c>
      <c r="J20">
        <v>4.28</v>
      </c>
    </row>
    <row r="21" spans="1:10">
      <c r="A21">
        <v>983283250</v>
      </c>
      <c r="B21" t="s">
        <v>33</v>
      </c>
      <c r="C21" t="s">
        <v>93</v>
      </c>
      <c r="D21" s="5">
        <v>1079</v>
      </c>
      <c r="E21">
        <v>1079</v>
      </c>
      <c r="F21" s="12" t="s">
        <v>172</v>
      </c>
      <c r="G21">
        <f>D21-E21</f>
        <v>0</v>
      </c>
      <c r="H21" t="str">
        <f>$H$1&amp;F21</f>
        <v>，202105010816260021</v>
      </c>
      <c r="I21" t="e">
        <f>VLOOKUP(A21,HOP!A:T,20,0)</f>
        <v>#N/A</v>
      </c>
      <c r="J21">
        <v>5.1</v>
      </c>
    </row>
    <row r="22" spans="1:10">
      <c r="A22">
        <v>983732051</v>
      </c>
      <c r="B22" t="s">
        <v>33</v>
      </c>
      <c r="C22" t="s">
        <v>93</v>
      </c>
      <c r="D22" s="5">
        <v>1079</v>
      </c>
      <c r="E22">
        <v>1079</v>
      </c>
      <c r="F22" s="12" t="s">
        <v>173</v>
      </c>
      <c r="G22">
        <f>D22-E22</f>
        <v>0</v>
      </c>
      <c r="H22" t="str">
        <f>$H$1&amp;F22</f>
        <v>，202105011103210020</v>
      </c>
      <c r="I22" t="e">
        <f>VLOOKUP(A22,HOP!A:T,20,0)</f>
        <v>#N/A</v>
      </c>
      <c r="J22">
        <v>5.1</v>
      </c>
    </row>
    <row r="23" spans="1:10">
      <c r="A23">
        <v>983797494</v>
      </c>
      <c r="B23" t="s">
        <v>33</v>
      </c>
      <c r="C23" t="s">
        <v>93</v>
      </c>
      <c r="D23" s="5">
        <v>1079</v>
      </c>
      <c r="E23">
        <v>1079</v>
      </c>
      <c r="F23" s="12" t="s">
        <v>174</v>
      </c>
      <c r="G23">
        <f>D23-E23</f>
        <v>0</v>
      </c>
      <c r="H23" t="str">
        <f>$H$1&amp;F23</f>
        <v>，202105011223180020</v>
      </c>
      <c r="I23" t="e">
        <f>VLOOKUP(A23,HOP!A:T,20,0)</f>
        <v>#N/A</v>
      </c>
      <c r="J23">
        <v>5.1</v>
      </c>
    </row>
    <row r="24" spans="1:10">
      <c r="A24">
        <v>978267462</v>
      </c>
      <c r="B24" t="s">
        <v>41</v>
      </c>
      <c r="C24" t="s">
        <v>25</v>
      </c>
      <c r="D24" s="5">
        <v>190</v>
      </c>
      <c r="E24">
        <v>190</v>
      </c>
      <c r="F24" s="12" t="s">
        <v>175</v>
      </c>
      <c r="G24">
        <f>D24-E24</f>
        <v>0</v>
      </c>
      <c r="H24" t="str">
        <f>$H$1&amp;F24</f>
        <v>，202104261718200020</v>
      </c>
      <c r="I24" t="e">
        <f>VLOOKUP(A24,HOP!A:T,20,0)</f>
        <v>#N/A</v>
      </c>
      <c r="J24">
        <v>4.26</v>
      </c>
    </row>
    <row r="25" spans="1:10">
      <c r="A25">
        <v>979285180</v>
      </c>
      <c r="B25" t="s">
        <v>25</v>
      </c>
      <c r="C25" t="s">
        <v>26</v>
      </c>
      <c r="D25" s="5">
        <v>186</v>
      </c>
      <c r="E25">
        <v>186</v>
      </c>
      <c r="F25" s="12" t="s">
        <v>176</v>
      </c>
      <c r="G25">
        <f>D25-E25</f>
        <v>0</v>
      </c>
      <c r="H25" t="str">
        <f>$H$1&amp;F25</f>
        <v>，202104271607520020</v>
      </c>
      <c r="I25" t="e">
        <f>VLOOKUP(A25,HOP!A:T,20,0)</f>
        <v>#N/A</v>
      </c>
      <c r="J25">
        <v>4.27</v>
      </c>
    </row>
    <row r="26" s="3" customFormat="1" spans="1:13">
      <c r="A26" s="6">
        <v>980563863</v>
      </c>
      <c r="B26" s="6" t="s">
        <v>26</v>
      </c>
      <c r="C26" s="6" t="s">
        <v>46</v>
      </c>
      <c r="D26" s="7">
        <v>186</v>
      </c>
      <c r="E26" s="6">
        <v>186</v>
      </c>
      <c r="F26" s="13" t="s">
        <v>177</v>
      </c>
      <c r="G26" s="6">
        <f>D26-E26</f>
        <v>0</v>
      </c>
      <c r="H26" s="6" t="str">
        <f>$H$1&amp;F26</f>
        <v>，202104281904330020</v>
      </c>
      <c r="I26" s="6" t="e">
        <f>VLOOKUP(A26,HOP!A:T,20,0)</f>
        <v>#N/A</v>
      </c>
      <c r="J26" s="6">
        <v>4.28</v>
      </c>
      <c r="K26" s="6" t="s">
        <v>178</v>
      </c>
      <c r="L26" s="6"/>
      <c r="M26" s="6"/>
    </row>
    <row r="27" spans="1:13">
      <c r="A27" s="6">
        <v>980564642</v>
      </c>
      <c r="B27" s="6" t="s">
        <v>26</v>
      </c>
      <c r="C27" s="6" t="s">
        <v>46</v>
      </c>
      <c r="D27" s="7">
        <v>186</v>
      </c>
      <c r="E27" s="6">
        <v>186</v>
      </c>
      <c r="F27" s="13" t="s">
        <v>177</v>
      </c>
      <c r="G27" s="6">
        <f>D27-E27</f>
        <v>0</v>
      </c>
      <c r="H27" s="6" t="str">
        <f>$H$1&amp;F27</f>
        <v>，202104281904330020</v>
      </c>
      <c r="I27" s="6" t="e">
        <f>VLOOKUP(A27,HOP!A:T,20,0)</f>
        <v>#N/A</v>
      </c>
      <c r="J27" s="6">
        <v>4.28</v>
      </c>
      <c r="K27" s="6" t="s">
        <v>178</v>
      </c>
      <c r="L27" s="6"/>
      <c r="M27" s="6"/>
    </row>
    <row r="28" spans="1:10">
      <c r="A28" t="s">
        <v>131</v>
      </c>
      <c r="B28" t="s">
        <v>40</v>
      </c>
      <c r="C28" t="s">
        <v>41</v>
      </c>
      <c r="D28" s="5">
        <v>770</v>
      </c>
      <c r="E28">
        <v>770</v>
      </c>
      <c r="F28" s="12" t="s">
        <v>179</v>
      </c>
      <c r="G28">
        <f>D28-E28</f>
        <v>0</v>
      </c>
      <c r="H28" t="str">
        <f>$H$1&amp;F28</f>
        <v>，202104251053430021</v>
      </c>
      <c r="I28" t="e">
        <f>VLOOKUP(A28,HOP!A:T,20,0)</f>
        <v>#N/A</v>
      </c>
      <c r="J28">
        <v>4.25</v>
      </c>
    </row>
    <row r="29" spans="1:10">
      <c r="A29">
        <v>978073941</v>
      </c>
      <c r="B29" t="s">
        <v>41</v>
      </c>
      <c r="C29" t="s">
        <v>25</v>
      </c>
      <c r="D29" s="5">
        <v>387</v>
      </c>
      <c r="E29">
        <v>387</v>
      </c>
      <c r="F29" s="12" t="s">
        <v>180</v>
      </c>
      <c r="G29">
        <f t="shared" ref="G29:G37" si="0">D29-E29</f>
        <v>0</v>
      </c>
      <c r="H29" t="str">
        <f t="shared" ref="H29:H37" si="1">$H$1&amp;F29</f>
        <v>，202104261332520021</v>
      </c>
      <c r="I29" t="e">
        <f>VLOOKUP(A29,HOP!A:T,20,0)</f>
        <v>#N/A</v>
      </c>
      <c r="J29">
        <v>4.26</v>
      </c>
    </row>
    <row r="30" spans="1:10">
      <c r="A30">
        <v>981443417</v>
      </c>
      <c r="B30" t="s">
        <v>46</v>
      </c>
      <c r="C30" t="s">
        <v>32</v>
      </c>
      <c r="D30" s="5">
        <v>387</v>
      </c>
      <c r="E30">
        <v>387</v>
      </c>
      <c r="F30" s="12" t="s">
        <v>181</v>
      </c>
      <c r="G30">
        <f t="shared" si="0"/>
        <v>0</v>
      </c>
      <c r="H30" t="str">
        <f t="shared" si="1"/>
        <v>，202104291314340021</v>
      </c>
      <c r="I30" t="e">
        <f>VLOOKUP(A30,HOP!A:T,20,0)</f>
        <v>#N/A</v>
      </c>
      <c r="J30">
        <v>4.29</v>
      </c>
    </row>
    <row r="31" spans="1:10">
      <c r="A31">
        <v>981809514</v>
      </c>
      <c r="B31" t="s">
        <v>46</v>
      </c>
      <c r="C31" t="s">
        <v>32</v>
      </c>
      <c r="D31" s="5">
        <v>387</v>
      </c>
      <c r="E31">
        <v>387</v>
      </c>
      <c r="F31" s="12" t="s">
        <v>182</v>
      </c>
      <c r="G31">
        <f t="shared" si="0"/>
        <v>0</v>
      </c>
      <c r="H31" t="str">
        <f t="shared" si="1"/>
        <v>，202104292112120001</v>
      </c>
      <c r="I31" t="e">
        <f>VLOOKUP(A31,HOP!A:T,20,0)</f>
        <v>#N/A</v>
      </c>
      <c r="J31">
        <v>4.29</v>
      </c>
    </row>
    <row r="32" spans="1:10">
      <c r="A32">
        <v>982665484</v>
      </c>
      <c r="B32" t="s">
        <v>32</v>
      </c>
      <c r="C32" t="s">
        <v>33</v>
      </c>
      <c r="D32" s="5">
        <v>387</v>
      </c>
      <c r="E32">
        <v>387</v>
      </c>
      <c r="F32" s="12" t="s">
        <v>183</v>
      </c>
      <c r="G32">
        <f t="shared" si="0"/>
        <v>0</v>
      </c>
      <c r="H32" t="str">
        <f t="shared" si="1"/>
        <v>，202104301457460025</v>
      </c>
      <c r="I32" t="e">
        <f>VLOOKUP(A32,HOP!A:T,20,0)</f>
        <v>#N/A</v>
      </c>
      <c r="J32" s="9">
        <v>4.3</v>
      </c>
    </row>
    <row r="33" spans="1:10">
      <c r="A33">
        <v>982771912</v>
      </c>
      <c r="B33" t="s">
        <v>32</v>
      </c>
      <c r="C33" t="s">
        <v>33</v>
      </c>
      <c r="D33" s="5">
        <v>387</v>
      </c>
      <c r="E33">
        <v>387</v>
      </c>
      <c r="F33" s="12" t="s">
        <v>184</v>
      </c>
      <c r="G33">
        <f t="shared" si="0"/>
        <v>0</v>
      </c>
      <c r="H33" t="str">
        <f t="shared" si="1"/>
        <v>，202104301724560001</v>
      </c>
      <c r="I33" t="e">
        <f>VLOOKUP(A33,HOP!A:T,20,0)</f>
        <v>#N/A</v>
      </c>
      <c r="J33" s="9">
        <v>4.3</v>
      </c>
    </row>
    <row r="34" spans="1:10">
      <c r="A34">
        <v>982292385</v>
      </c>
      <c r="B34" t="s">
        <v>33</v>
      </c>
      <c r="C34" t="s">
        <v>93</v>
      </c>
      <c r="D34" s="5">
        <v>387</v>
      </c>
      <c r="E34">
        <v>387</v>
      </c>
      <c r="F34" s="12" t="s">
        <v>185</v>
      </c>
      <c r="G34">
        <f t="shared" si="0"/>
        <v>0</v>
      </c>
      <c r="H34" t="str">
        <f t="shared" si="1"/>
        <v>，202104300921210021</v>
      </c>
      <c r="I34" t="e">
        <f>VLOOKUP(A34,HOP!A:T,20,0)</f>
        <v>#N/A</v>
      </c>
      <c r="J34" s="9">
        <v>4.3</v>
      </c>
    </row>
    <row r="35" spans="1:10">
      <c r="A35">
        <v>983159962</v>
      </c>
      <c r="B35" t="s">
        <v>33</v>
      </c>
      <c r="C35" t="s">
        <v>93</v>
      </c>
      <c r="D35" s="5">
        <v>378</v>
      </c>
      <c r="E35">
        <v>378</v>
      </c>
      <c r="F35" s="12" t="s">
        <v>186</v>
      </c>
      <c r="G35">
        <f t="shared" si="0"/>
        <v>0</v>
      </c>
      <c r="H35" t="str">
        <f t="shared" si="1"/>
        <v>，202104302345040001</v>
      </c>
      <c r="I35" t="e">
        <f>VLOOKUP(A35,HOP!A:T,20,0)</f>
        <v>#N/A</v>
      </c>
      <c r="J35" s="9">
        <v>4.3</v>
      </c>
    </row>
    <row r="36" hidden="1" spans="1:9">
      <c r="A36" t="s">
        <v>155</v>
      </c>
      <c r="B36" t="s">
        <v>33</v>
      </c>
      <c r="C36" t="s">
        <v>93</v>
      </c>
      <c r="D36" s="5">
        <v>1000</v>
      </c>
      <c r="E36" t="str">
        <f>VLOOKUP(A36,HOP!A:L,12,0)</f>
        <v>1000.00</v>
      </c>
      <c r="F36" t="str">
        <f>VLOOKUP(A36,HOP!A:C,3,0)</f>
        <v>2094787</v>
      </c>
      <c r="G36">
        <f t="shared" si="0"/>
        <v>0</v>
      </c>
      <c r="H36" t="str">
        <f t="shared" si="1"/>
        <v>，2094787</v>
      </c>
      <c r="I36" t="str">
        <f>VLOOKUP(A36,HOP!A:T,20,0)</f>
        <v>直采</v>
      </c>
    </row>
    <row r="38" spans="4:4">
      <c r="D38">
        <f>SUM(D2:D37)</f>
        <v>19674</v>
      </c>
    </row>
    <row r="39" spans="4:4">
      <c r="D39" s="8"/>
    </row>
    <row r="40" spans="1:1">
      <c r="A40" t="s">
        <v>187</v>
      </c>
    </row>
    <row r="41" spans="1:1">
      <c r="A41" t="s">
        <v>188</v>
      </c>
    </row>
    <row r="42" spans="1:1">
      <c r="A42" t="s">
        <v>189</v>
      </c>
    </row>
  </sheetData>
  <autoFilter ref="A1:M36">
    <filterColumn colId="8">
      <customFilters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0">
      <c r="A1" s="2" t="s">
        <v>190</v>
      </c>
      <c r="B1" s="2" t="s">
        <v>191</v>
      </c>
      <c r="C1" s="2" t="s">
        <v>192</v>
      </c>
      <c r="D1" s="2" t="s">
        <v>193</v>
      </c>
      <c r="E1" s="2" t="s">
        <v>194</v>
      </c>
      <c r="F1" s="2" t="s">
        <v>17</v>
      </c>
      <c r="G1" s="2" t="s">
        <v>18</v>
      </c>
      <c r="H1" s="2" t="s">
        <v>195</v>
      </c>
      <c r="I1" s="2" t="s">
        <v>196</v>
      </c>
      <c r="J1" s="2" t="s">
        <v>197</v>
      </c>
      <c r="K1" s="2" t="s">
        <v>198</v>
      </c>
      <c r="L1" s="2" t="s">
        <v>199</v>
      </c>
      <c r="M1" s="2" t="s">
        <v>200</v>
      </c>
      <c r="N1" s="2" t="s">
        <v>201</v>
      </c>
      <c r="O1" s="2" t="s">
        <v>202</v>
      </c>
      <c r="P1" s="2" t="s">
        <v>203</v>
      </c>
      <c r="Q1" s="2" t="s">
        <v>204</v>
      </c>
      <c r="R1" s="2" t="s">
        <v>205</v>
      </c>
      <c r="S1" s="2" t="s">
        <v>206</v>
      </c>
      <c r="T1" s="2" t="s">
        <v>207</v>
      </c>
    </row>
    <row r="2" s="1" customFormat="1" spans="1:20">
      <c r="A2" s="1" t="s">
        <v>29</v>
      </c>
      <c r="B2" s="1" t="s">
        <v>208</v>
      </c>
      <c r="C2" s="1" t="s">
        <v>209</v>
      </c>
      <c r="D2" s="1" t="s">
        <v>9</v>
      </c>
      <c r="E2" s="1" t="s">
        <v>30</v>
      </c>
      <c r="F2" s="1" t="s">
        <v>210</v>
      </c>
      <c r="G2" s="1" t="s">
        <v>211</v>
      </c>
      <c r="H2" s="1" t="s">
        <v>212</v>
      </c>
      <c r="I2" s="1" t="s">
        <v>34</v>
      </c>
      <c r="J2" s="1" t="s">
        <v>213</v>
      </c>
      <c r="K2" s="1" t="s">
        <v>34</v>
      </c>
      <c r="L2" s="1" t="s">
        <v>34</v>
      </c>
      <c r="M2" s="1" t="s">
        <v>214</v>
      </c>
      <c r="N2" s="1" t="s">
        <v>214</v>
      </c>
      <c r="O2" s="1" t="s">
        <v>7</v>
      </c>
      <c r="P2" s="1" t="s">
        <v>215</v>
      </c>
      <c r="Q2" s="1" t="s">
        <v>216</v>
      </c>
      <c r="R2" s="1" t="s">
        <v>217</v>
      </c>
      <c r="S2" s="1" t="s">
        <v>218</v>
      </c>
      <c r="T2" s="1" t="s">
        <v>219</v>
      </c>
    </row>
    <row r="3" s="1" customFormat="1" spans="1:20">
      <c r="A3" s="1" t="s">
        <v>43</v>
      </c>
      <c r="B3" s="1" t="s">
        <v>220</v>
      </c>
      <c r="C3" s="1" t="s">
        <v>221</v>
      </c>
      <c r="D3" s="1" t="s">
        <v>35</v>
      </c>
      <c r="E3" s="1" t="s">
        <v>44</v>
      </c>
      <c r="F3" s="1" t="s">
        <v>222</v>
      </c>
      <c r="G3" s="1" t="s">
        <v>210</v>
      </c>
      <c r="H3" s="1" t="s">
        <v>212</v>
      </c>
      <c r="I3" s="1" t="s">
        <v>47</v>
      </c>
      <c r="J3" s="1" t="s">
        <v>213</v>
      </c>
      <c r="K3" s="1" t="s">
        <v>47</v>
      </c>
      <c r="L3" s="1" t="s">
        <v>47</v>
      </c>
      <c r="M3" s="1" t="s">
        <v>214</v>
      </c>
      <c r="N3" s="1" t="s">
        <v>214</v>
      </c>
      <c r="O3" s="1" t="s">
        <v>7</v>
      </c>
      <c r="P3" s="1" t="s">
        <v>215</v>
      </c>
      <c r="Q3" s="1" t="s">
        <v>223</v>
      </c>
      <c r="R3" s="1" t="s">
        <v>217</v>
      </c>
      <c r="S3" s="1" t="s">
        <v>218</v>
      </c>
      <c r="T3" s="1" t="s">
        <v>219</v>
      </c>
    </row>
    <row r="4" s="1" customFormat="1" spans="1:20">
      <c r="A4" s="1" t="s">
        <v>224</v>
      </c>
      <c r="B4" s="1" t="s">
        <v>225</v>
      </c>
      <c r="C4" s="1" t="s">
        <v>226</v>
      </c>
      <c r="D4" s="1" t="s">
        <v>227</v>
      </c>
      <c r="E4" s="1" t="s">
        <v>228</v>
      </c>
      <c r="F4" s="1" t="s">
        <v>211</v>
      </c>
      <c r="G4" s="1" t="s">
        <v>229</v>
      </c>
      <c r="H4" s="1" t="s">
        <v>212</v>
      </c>
      <c r="I4" s="1" t="s">
        <v>7</v>
      </c>
      <c r="J4" s="1" t="s">
        <v>213</v>
      </c>
      <c r="K4" s="1" t="s">
        <v>7</v>
      </c>
      <c r="L4" s="1" t="s">
        <v>7</v>
      </c>
      <c r="M4" s="1" t="s">
        <v>214</v>
      </c>
      <c r="N4" s="1" t="s">
        <v>214</v>
      </c>
      <c r="O4" s="1" t="s">
        <v>7</v>
      </c>
      <c r="P4" s="1" t="s">
        <v>215</v>
      </c>
      <c r="Q4" s="1" t="s">
        <v>230</v>
      </c>
      <c r="R4" s="1" t="s">
        <v>217</v>
      </c>
      <c r="S4" s="1" t="s">
        <v>218</v>
      </c>
      <c r="T4" s="1" t="s">
        <v>219</v>
      </c>
    </row>
    <row r="5" s="1" customFormat="1" spans="1:20">
      <c r="A5" s="1" t="s">
        <v>52</v>
      </c>
      <c r="B5" s="1" t="s">
        <v>231</v>
      </c>
      <c r="C5" s="1" t="s">
        <v>232</v>
      </c>
      <c r="D5" s="1" t="s">
        <v>35</v>
      </c>
      <c r="E5" s="1" t="s">
        <v>53</v>
      </c>
      <c r="F5" s="1" t="s">
        <v>210</v>
      </c>
      <c r="G5" s="1" t="s">
        <v>211</v>
      </c>
      <c r="H5" s="1" t="s">
        <v>212</v>
      </c>
      <c r="I5" s="1" t="s">
        <v>55</v>
      </c>
      <c r="J5" s="1" t="s">
        <v>213</v>
      </c>
      <c r="K5" s="1" t="s">
        <v>55</v>
      </c>
      <c r="L5" s="1" t="s">
        <v>55</v>
      </c>
      <c r="M5" s="1" t="s">
        <v>214</v>
      </c>
      <c r="N5" s="1" t="s">
        <v>214</v>
      </c>
      <c r="O5" s="1" t="s">
        <v>7</v>
      </c>
      <c r="P5" s="1" t="s">
        <v>215</v>
      </c>
      <c r="Q5" s="1" t="s">
        <v>233</v>
      </c>
      <c r="R5" s="1" t="s">
        <v>217</v>
      </c>
      <c r="S5" s="1" t="s">
        <v>218</v>
      </c>
      <c r="T5" s="1" t="s">
        <v>219</v>
      </c>
    </row>
    <row r="6" s="1" customFormat="1" spans="1:20">
      <c r="A6" s="1" t="s">
        <v>37</v>
      </c>
      <c r="B6" s="1" t="s">
        <v>234</v>
      </c>
      <c r="C6" s="1" t="s">
        <v>235</v>
      </c>
      <c r="D6" s="1" t="s">
        <v>35</v>
      </c>
      <c r="E6" s="1" t="s">
        <v>38</v>
      </c>
      <c r="F6" s="1" t="s">
        <v>234</v>
      </c>
      <c r="G6" s="1" t="s">
        <v>236</v>
      </c>
      <c r="H6" s="1" t="s">
        <v>212</v>
      </c>
      <c r="I6" s="1" t="s">
        <v>42</v>
      </c>
      <c r="J6" s="1" t="s">
        <v>213</v>
      </c>
      <c r="K6" s="1" t="s">
        <v>42</v>
      </c>
      <c r="L6" s="1" t="s">
        <v>42</v>
      </c>
      <c r="M6" s="1" t="s">
        <v>214</v>
      </c>
      <c r="N6" s="1" t="s">
        <v>214</v>
      </c>
      <c r="O6" s="1" t="s">
        <v>7</v>
      </c>
      <c r="P6" s="1" t="s">
        <v>215</v>
      </c>
      <c r="Q6" s="1" t="s">
        <v>237</v>
      </c>
      <c r="R6" s="1" t="s">
        <v>217</v>
      </c>
      <c r="S6" s="1" t="s">
        <v>218</v>
      </c>
      <c r="T6" s="1" t="s">
        <v>219</v>
      </c>
    </row>
    <row r="7" s="1" customFormat="1" spans="1:20">
      <c r="A7" s="1" t="s">
        <v>22</v>
      </c>
      <c r="B7" s="1" t="s">
        <v>236</v>
      </c>
      <c r="C7" s="1" t="s">
        <v>238</v>
      </c>
      <c r="D7" s="1" t="s">
        <v>9</v>
      </c>
      <c r="E7" s="1" t="s">
        <v>23</v>
      </c>
      <c r="F7" s="1" t="s">
        <v>239</v>
      </c>
      <c r="G7" s="1" t="s">
        <v>240</v>
      </c>
      <c r="H7" s="1" t="s">
        <v>212</v>
      </c>
      <c r="I7" s="1" t="s">
        <v>28</v>
      </c>
      <c r="J7" s="1" t="s">
        <v>213</v>
      </c>
      <c r="K7" s="1" t="s">
        <v>28</v>
      </c>
      <c r="L7" s="1" t="s">
        <v>28</v>
      </c>
      <c r="M7" s="1" t="s">
        <v>214</v>
      </c>
      <c r="N7" s="1" t="s">
        <v>214</v>
      </c>
      <c r="O7" s="1" t="s">
        <v>7</v>
      </c>
      <c r="P7" s="1" t="s">
        <v>215</v>
      </c>
      <c r="Q7" s="1" t="s">
        <v>241</v>
      </c>
      <c r="R7" s="1" t="s">
        <v>217</v>
      </c>
      <c r="S7" s="1" t="s">
        <v>218</v>
      </c>
      <c r="T7" s="1" t="s">
        <v>219</v>
      </c>
    </row>
    <row r="8" s="1" customFormat="1" spans="1:20">
      <c r="A8" s="1" t="s">
        <v>48</v>
      </c>
      <c r="B8" s="1" t="s">
        <v>222</v>
      </c>
      <c r="C8" s="1" t="s">
        <v>242</v>
      </c>
      <c r="D8" s="1" t="s">
        <v>35</v>
      </c>
      <c r="E8" s="1" t="s">
        <v>49</v>
      </c>
      <c r="F8" s="1" t="s">
        <v>222</v>
      </c>
      <c r="G8" s="1" t="s">
        <v>210</v>
      </c>
      <c r="H8" s="1" t="s">
        <v>212</v>
      </c>
      <c r="I8" s="1" t="s">
        <v>47</v>
      </c>
      <c r="J8" s="1" t="s">
        <v>213</v>
      </c>
      <c r="K8" s="1" t="s">
        <v>47</v>
      </c>
      <c r="L8" s="1" t="s">
        <v>47</v>
      </c>
      <c r="M8" s="1" t="s">
        <v>214</v>
      </c>
      <c r="N8" s="1" t="s">
        <v>214</v>
      </c>
      <c r="O8" s="1" t="s">
        <v>7</v>
      </c>
      <c r="P8" s="1" t="s">
        <v>215</v>
      </c>
      <c r="Q8" s="1" t="s">
        <v>243</v>
      </c>
      <c r="R8" s="1" t="s">
        <v>217</v>
      </c>
      <c r="S8" s="1" t="s">
        <v>218</v>
      </c>
      <c r="T8" s="1" t="s">
        <v>219</v>
      </c>
    </row>
    <row r="9" s="1" customFormat="1" spans="1:20">
      <c r="A9" s="1" t="s">
        <v>56</v>
      </c>
      <c r="B9" s="1" t="s">
        <v>222</v>
      </c>
      <c r="C9" s="1" t="s">
        <v>244</v>
      </c>
      <c r="D9" s="1" t="s">
        <v>35</v>
      </c>
      <c r="E9" s="1" t="s">
        <v>57</v>
      </c>
      <c r="F9" s="1" t="s">
        <v>222</v>
      </c>
      <c r="G9" s="1" t="s">
        <v>211</v>
      </c>
      <c r="H9" s="1" t="s">
        <v>212</v>
      </c>
      <c r="I9" s="1" t="s">
        <v>59</v>
      </c>
      <c r="J9" s="1" t="s">
        <v>213</v>
      </c>
      <c r="K9" s="1" t="s">
        <v>59</v>
      </c>
      <c r="L9" s="1" t="s">
        <v>59</v>
      </c>
      <c r="M9" s="1" t="s">
        <v>214</v>
      </c>
      <c r="N9" s="1" t="s">
        <v>214</v>
      </c>
      <c r="O9" s="1" t="s">
        <v>7</v>
      </c>
      <c r="P9" s="1" t="s">
        <v>215</v>
      </c>
      <c r="Q9" s="1" t="s">
        <v>245</v>
      </c>
      <c r="R9" s="1" t="s">
        <v>217</v>
      </c>
      <c r="S9" s="1" t="s">
        <v>218</v>
      </c>
      <c r="T9" s="1" t="s">
        <v>219</v>
      </c>
    </row>
    <row r="10" s="1" customFormat="1" spans="1:20">
      <c r="A10" s="1" t="s">
        <v>50</v>
      </c>
      <c r="B10" s="1" t="s">
        <v>222</v>
      </c>
      <c r="C10" s="1" t="s">
        <v>246</v>
      </c>
      <c r="D10" s="1" t="s">
        <v>35</v>
      </c>
      <c r="E10" s="1" t="s">
        <v>51</v>
      </c>
      <c r="F10" s="1" t="s">
        <v>222</v>
      </c>
      <c r="G10" s="1" t="s">
        <v>210</v>
      </c>
      <c r="H10" s="1" t="s">
        <v>212</v>
      </c>
      <c r="I10" s="1" t="s">
        <v>42</v>
      </c>
      <c r="J10" s="1" t="s">
        <v>213</v>
      </c>
      <c r="K10" s="1" t="s">
        <v>42</v>
      </c>
      <c r="L10" s="1" t="s">
        <v>42</v>
      </c>
      <c r="M10" s="1" t="s">
        <v>214</v>
      </c>
      <c r="N10" s="1" t="s">
        <v>214</v>
      </c>
      <c r="O10" s="1" t="s">
        <v>7</v>
      </c>
      <c r="P10" s="1" t="s">
        <v>215</v>
      </c>
      <c r="Q10" s="1" t="s">
        <v>247</v>
      </c>
      <c r="R10" s="1" t="s">
        <v>217</v>
      </c>
      <c r="S10" s="1" t="s">
        <v>218</v>
      </c>
      <c r="T10" s="1" t="s">
        <v>219</v>
      </c>
    </row>
    <row r="11" s="1" customFormat="1" spans="1:20">
      <c r="A11" s="1" t="s">
        <v>155</v>
      </c>
      <c r="B11" s="1" t="s">
        <v>211</v>
      </c>
      <c r="C11" s="1" t="s">
        <v>248</v>
      </c>
      <c r="D11" s="1" t="s">
        <v>227</v>
      </c>
      <c r="E11" s="1" t="s">
        <v>249</v>
      </c>
      <c r="F11" s="1" t="s">
        <v>211</v>
      </c>
      <c r="G11" s="1" t="s">
        <v>229</v>
      </c>
      <c r="H11" s="1" t="s">
        <v>212</v>
      </c>
      <c r="I11" s="1" t="s">
        <v>250</v>
      </c>
      <c r="J11" s="1" t="s">
        <v>213</v>
      </c>
      <c r="K11" s="1" t="s">
        <v>250</v>
      </c>
      <c r="L11" s="1" t="s">
        <v>250</v>
      </c>
      <c r="M11" s="1" t="s">
        <v>214</v>
      </c>
      <c r="N11" s="1" t="s">
        <v>214</v>
      </c>
      <c r="O11" s="1" t="s">
        <v>7</v>
      </c>
      <c r="P11" s="1" t="s">
        <v>215</v>
      </c>
      <c r="Q11" s="1" t="s">
        <v>251</v>
      </c>
      <c r="R11" s="1" t="s">
        <v>217</v>
      </c>
      <c r="S11" s="1" t="s">
        <v>218</v>
      </c>
      <c r="T11" s="1" t="s">
        <v>219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billdetail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Administrator</cp:lastModifiedBy>
  <dcterms:created xsi:type="dcterms:W3CDTF">2019-12-12T11:53:00Z</dcterms:created>
  <dcterms:modified xsi:type="dcterms:W3CDTF">2021-05-08T03:31:30Z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801568D7561E47AEB35870422961A0B9</vt:lpwstr>
  </property>
  <property fmtid="{D5CDD505-2E9C-101B-9397-08002B2CF9AE}" pid="3" name="KSOProductBuildVer">
    <vt:lpwstr>2052-11.1.0.10463</vt:lpwstr>
  </property>
</Properties>
</file>