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对账!$A$1:$J$16</definedName>
  </definedNames>
  <calcPr calcId="144525"/>
</workbook>
</file>

<file path=xl/sharedStrings.xml><?xml version="1.0" encoding="utf-8"?>
<sst xmlns="http://schemas.openxmlformats.org/spreadsheetml/2006/main" count="912" uniqueCount="295">
  <si>
    <t>去哪儿网酒店预付对账单</t>
  </si>
  <si>
    <t>供应商名称：</t>
  </si>
  <si>
    <t>港丰国际</t>
  </si>
  <si>
    <t>结算周期：</t>
  </si>
  <si>
    <t>2021-05-03至2021-05-09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</si>
  <si>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</si>
  <si>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</si>
  <si>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</si>
  <si>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</si>
  <si>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</si>
  <si>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</si>
  <si>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</si>
  <si>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</si>
  <si>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</si>
  <si>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</si>
  <si>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</si>
  <si>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</si>
  <si>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</si>
  <si>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</si>
  <si>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</si>
  <si>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¥12,687.00</t>
  </si>
  <si>
    <t>¥1,021.00</t>
  </si>
  <si>
    <t>-¥426.18</t>
  </si>
  <si>
    <t>¥11,239.82</t>
  </si>
  <si>
    <t>分类信息</t>
  </si>
  <si>
    <t>业务类型</t>
  </si>
  <si>
    <t>酒店预付（点击查看明细）</t>
  </si>
  <si>
    <t>¥11,666.00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</si>
  <si>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</si>
  <si>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</si>
  <si>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</si>
  <si>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</si>
  <si>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</si>
  <si>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</si>
  <si>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</si>
  <si>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</si>
  <si>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</si>
  <si>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</si>
  <si>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</si>
  <si>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</si>
  <si>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</si>
  <si>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</si>
  <si>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</si>
  <si>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</si>
  <si>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</si>
  <si>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</si>
  <si>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</si>
  <si>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</si>
  <si>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</si>
  <si>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</si>
  <si>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</si>
  <si>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</si>
  <si>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</si>
  <si>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</si>
  <si>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</si>
  <si>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</si>
  <si>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</si>
  <si>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</si>
  <si>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</si>
  <si>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</si>
  <si>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</si>
  <si>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</si>
  <si>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</si>
  <si>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</si>
  <si>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</si>
  <si>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</si>
  <si>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</si>
  <si>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</si>
  <si>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</si>
  <si>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</si>
  <si>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</si>
  <si>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702582912290</t>
  </si>
  <si>
    <t>2035206</t>
  </si>
  <si>
    <t>酒店预付</t>
  </si>
  <si>
    <t>否</t>
  </si>
  <si>
    <t>普通</t>
  </si>
  <si>
    <t>240164039</t>
  </si>
  <si>
    <t>澳门瑞吉酒店</t>
  </si>
  <si>
    <t>1619975</t>
  </si>
  <si>
    <t>LI/XIN|DAI/JIJUN</t>
  </si>
  <si>
    <t>2021-03-25</t>
  </si>
  <si>
    <t>2021-04-30</t>
  </si>
  <si>
    <t>2021-05-03</t>
  </si>
  <si>
    <t>¥4,080.00</t>
  </si>
  <si>
    <t>¥270.00</t>
  </si>
  <si>
    <t>¥3,810.00</t>
  </si>
  <si>
    <t>Deluxe King Bed Room</t>
  </si>
  <si>
    <t>WEBSITE</t>
  </si>
  <si>
    <t>702619241875</t>
  </si>
  <si>
    <t>2093456</t>
  </si>
  <si>
    <t>821130448</t>
  </si>
  <si>
    <t>拉合尔福朋喜来登酒店</t>
  </si>
  <si>
    <t>LONG/FENG|WEI/YIFAN</t>
  </si>
  <si>
    <t>2021-05-01</t>
  </si>
  <si>
    <t>¥578.00</t>
  </si>
  <si>
    <t>¥54.00</t>
  </si>
  <si>
    <t>¥524.00</t>
  </si>
  <si>
    <t>Classic King Room with City View</t>
  </si>
  <si>
    <t>702610996542</t>
  </si>
  <si>
    <t>2077891</t>
  </si>
  <si>
    <t>221909264</t>
  </si>
  <si>
    <t>澳门皇家金堡酒店</t>
  </si>
  <si>
    <t>ZHANG/XUAN|WANG/KAIYU</t>
  </si>
  <si>
    <t>2021-04-22</t>
  </si>
  <si>
    <t>2021-05-04</t>
  </si>
  <si>
    <t>¥2,188.00</t>
  </si>
  <si>
    <t>¥176.00</t>
  </si>
  <si>
    <t>¥2,012.00</t>
  </si>
  <si>
    <t>King Studio</t>
  </si>
  <si>
    <t>702621508506</t>
  </si>
  <si>
    <t>2097055</t>
  </si>
  <si>
    <t>158574737</t>
  </si>
  <si>
    <t>新加坡庄家大酒店 (Staycation Approved)</t>
  </si>
  <si>
    <t>LIU/SHUAI</t>
  </si>
  <si>
    <t>¥558.00</t>
  </si>
  <si>
    <t>¥56.00</t>
  </si>
  <si>
    <t>¥502.00</t>
  </si>
  <si>
    <t>superior double room with balcony</t>
  </si>
  <si>
    <t>702616872088</t>
  </si>
  <si>
    <t>2088716</t>
  </si>
  <si>
    <t>221909225</t>
  </si>
  <si>
    <t>澳门葡京酒店</t>
  </si>
  <si>
    <t>Yixin/Xiao</t>
  </si>
  <si>
    <t>2021-04-28</t>
  </si>
  <si>
    <t>2021-05-05</t>
  </si>
  <si>
    <t>¥455.00</t>
  </si>
  <si>
    <t>¥35.00</t>
  </si>
  <si>
    <t>¥420.00</t>
  </si>
  <si>
    <t>Standard room</t>
  </si>
  <si>
    <t>702621240491</t>
  </si>
  <si>
    <t>2097258</t>
  </si>
  <si>
    <t>855705500</t>
  </si>
  <si>
    <t>香港帝逸酒店</t>
  </si>
  <si>
    <t>DONG/QIAOLING</t>
  </si>
  <si>
    <t>¥372.00</t>
  </si>
  <si>
    <t>¥29.00</t>
  </si>
  <si>
    <t>¥343.00</t>
  </si>
  <si>
    <t>Standard Room, 1 Queen Bed</t>
  </si>
  <si>
    <t>702623533103</t>
  </si>
  <si>
    <t>2100920</t>
  </si>
  <si>
    <t>158559575</t>
  </si>
  <si>
    <t>迪拜 JW 万豪侯爵酒店</t>
  </si>
  <si>
    <t>GONG/QIAOCAIRANG</t>
  </si>
  <si>
    <t>2021-05-06</t>
  </si>
  <si>
    <t>¥1,110.00</t>
  </si>
  <si>
    <t>¥102.00</t>
  </si>
  <si>
    <t>¥1,008.00</t>
  </si>
  <si>
    <t>Deluxe Corner King Bed Suite</t>
  </si>
  <si>
    <t>702624065867</t>
  </si>
  <si>
    <t>2101870</t>
  </si>
  <si>
    <t>179513999</t>
  </si>
  <si>
    <t>迪拜克里克喜来登酒店</t>
  </si>
  <si>
    <t>GU/YUAN</t>
  </si>
  <si>
    <t>2021-05-07</t>
  </si>
  <si>
    <t>¥439.00</t>
  </si>
  <si>
    <t>¥41.00</t>
  </si>
  <si>
    <t>¥398.00</t>
  </si>
  <si>
    <t>deluxe king room with creek view</t>
  </si>
  <si>
    <t>702625391749</t>
  </si>
  <si>
    <t>2103584</t>
  </si>
  <si>
    <t>221948288</t>
  </si>
  <si>
    <t>香港屯门贝尔特酒店</t>
  </si>
  <si>
    <t>LI/LIQIONG</t>
  </si>
  <si>
    <t>2021-05-08</t>
  </si>
  <si>
    <t>¥422.00</t>
  </si>
  <si>
    <t>¥33.00</t>
  </si>
  <si>
    <t>¥389.00</t>
  </si>
  <si>
    <t>Penta Standard Room</t>
  </si>
  <si>
    <t>702626190429</t>
  </si>
  <si>
    <t>2104511</t>
  </si>
  <si>
    <t>221932712</t>
  </si>
  <si>
    <t>旭逸雅捷酒店 · 荃湾</t>
  </si>
  <si>
    <t>FONG/PUISZE</t>
  </si>
  <si>
    <t>2021-05-09</t>
  </si>
  <si>
    <t>¥320.00</t>
  </si>
  <si>
    <t>¥25.00</t>
  </si>
  <si>
    <t>¥295.00</t>
  </si>
  <si>
    <t>standard twin bed room</t>
  </si>
  <si>
    <t>702626235068</t>
  </si>
  <si>
    <t>2104259</t>
  </si>
  <si>
    <t>MR/S</t>
  </si>
  <si>
    <t>¥740.00</t>
  </si>
  <si>
    <t>¥68.00</t>
  </si>
  <si>
    <t>¥672.00</t>
  </si>
  <si>
    <t>seaview king bed room</t>
  </si>
  <si>
    <t>702626161046</t>
  </si>
  <si>
    <t>2105627</t>
  </si>
  <si>
    <t>LAU/HIUPAN</t>
  </si>
  <si>
    <t>¥407.00</t>
  </si>
  <si>
    <t>¥38.00</t>
  </si>
  <si>
    <t>¥369.00</t>
  </si>
  <si>
    <t>deluxe king room with city view</t>
  </si>
  <si>
    <t>702625751055</t>
  </si>
  <si>
    <t>2103021</t>
  </si>
  <si>
    <t>158558135</t>
  </si>
  <si>
    <t>海港城堡威斯汀酒店（多伦多）</t>
  </si>
  <si>
    <t>ZHANG/RANHAO</t>
  </si>
  <si>
    <t>¥1,018.00</t>
  </si>
  <si>
    <t>¥94.00</t>
  </si>
  <si>
    <t>¥924.00</t>
  </si>
  <si>
    <t>King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</si>
  <si>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</si>
  <si>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</si>
  <si>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</si>
  <si>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</si>
  <si>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</si>
  <si>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</si>
  <si>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</si>
  <si>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</si>
  <si>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</si>
  <si>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chase_deduct_im7N210508114804249</t>
  </si>
  <si>
    <t>702625972748</t>
  </si>
  <si>
    <t>1150251</t>
  </si>
  <si>
    <t>赔付-房费追回</t>
  </si>
  <si>
    <t>-¥257.18</t>
  </si>
  <si>
    <t>--</t>
  </si>
  <si>
    <t>生成追赔task#追赔系统-预付扣款直连#</t>
  </si>
  <si>
    <t>NPH20210508112443312934</t>
  </si>
  <si>
    <t>chase_deduct_Axzf210509125801720</t>
  </si>
  <si>
    <t>702627246073</t>
  </si>
  <si>
    <t>-¥169.00</t>
  </si>
  <si>
    <t>NIMH20210509121733413280</t>
  </si>
  <si>
    <t>返现日期</t>
  </si>
  <si>
    <t>,</t>
  </si>
  <si>
    <r>
      <t>原单未结算，本期扣款</t>
    </r>
    <r>
      <rPr>
        <sz val="10"/>
        <rFont val="Arial"/>
        <charset val="134"/>
      </rPr>
      <t>257.18</t>
    </r>
    <r>
      <rPr>
        <sz val="10"/>
        <rFont val="宋体"/>
        <charset val="134"/>
      </rPr>
      <t>元</t>
    </r>
  </si>
  <si>
    <r>
      <t>原单</t>
    </r>
    <r>
      <rPr>
        <sz val="10"/>
        <rFont val="Arial"/>
        <charset val="134"/>
      </rPr>
      <t>-85.11</t>
    </r>
    <r>
      <rPr>
        <sz val="10"/>
        <rFont val="宋体"/>
        <charset val="134"/>
      </rPr>
      <t>元，本期扣款</t>
    </r>
    <r>
      <rPr>
        <sz val="10"/>
        <rFont val="Arial"/>
        <charset val="134"/>
      </rPr>
      <t>169</t>
    </r>
    <r>
      <rPr>
        <sz val="10"/>
        <rFont val="宋体"/>
        <charset val="134"/>
      </rPr>
      <t>元</t>
    </r>
  </si>
  <si>
    <r>
      <t xml:space="preserve">A210511172724481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420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420*1.210058503=508.22HKD</t>
    </r>
  </si>
  <si>
    <r>
      <t xml:space="preserve">A210511173050481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10819.82  10819.82*1.210058503=13092.62HKD</t>
    </r>
  </si>
  <si>
    <r>
      <t>总计：</t>
    </r>
    <r>
      <rPr>
        <sz val="10"/>
        <rFont val="Arial"/>
        <charset val="134"/>
      </rPr>
      <t>11239.82/13600.84HKD</t>
    </r>
  </si>
  <si>
    <r>
      <t xml:space="preserve">CNY / HKD </t>
    </r>
    <r>
      <rPr>
        <sz val="10"/>
        <rFont val="宋体"/>
        <charset val="134"/>
      </rPr>
      <t>当前参考汇率</t>
    </r>
    <r>
      <rPr>
        <sz val="10"/>
        <rFont val="Arial"/>
        <charset val="134"/>
      </rPr>
      <t>: 1.210058503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</si>
  <si>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</si>
  <si>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</si>
  <si>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</si>
  <si>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</si>
  <si>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</si>
  <si>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</si>
  <si>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</si>
  <si>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</si>
  <si>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</si>
  <si>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</si>
  <si>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</si>
  <si>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</si>
  <si>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</si>
  <si>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</si>
  <si>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</si>
  <si>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</si>
  <si>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迪拜河喜来登大酒店</t>
  </si>
  <si>
    <t>LAU HIUPAN</t>
  </si>
  <si>
    <t>退房日周结</t>
  </si>
  <si>
    <t>369.00</t>
  </si>
  <si>
    <t>RMB</t>
  </si>
  <si>
    <t>0</t>
  </si>
  <si>
    <t>0.00</t>
  </si>
  <si>
    <t>去哪儿直连</t>
  </si>
  <si>
    <t>2021-05-08 22:10:26</t>
  </si>
  <si>
    <t>汇智国际旅游发展有限公司</t>
  </si>
  <si>
    <t>直连</t>
  </si>
  <si>
    <t>FONG PUISZE</t>
  </si>
  <si>
    <t>295.00</t>
  </si>
  <si>
    <t>2021-05-08 11:02:52</t>
  </si>
  <si>
    <t>MR S</t>
  </si>
  <si>
    <t>672.00</t>
  </si>
  <si>
    <t>2021-05-08 03:03:22</t>
  </si>
  <si>
    <t>LI LIQIONG</t>
  </si>
  <si>
    <t>389.00</t>
  </si>
  <si>
    <t>2021-05-07 18:26:32</t>
  </si>
  <si>
    <t>ZHANG RANHAO</t>
  </si>
  <si>
    <t>924.00</t>
  </si>
  <si>
    <t>2021-05-07 11:53:46</t>
  </si>
  <si>
    <t>GU YUAN</t>
  </si>
  <si>
    <t>398.00</t>
  </si>
  <si>
    <t>2021-05-06 15:04:07</t>
  </si>
  <si>
    <t>GONG QIAOCAIRANG</t>
  </si>
  <si>
    <t>1008.00</t>
  </si>
  <si>
    <t>2021-05-05 20:42:51</t>
  </si>
  <si>
    <t>DONG QIAOLING</t>
  </si>
  <si>
    <t>343.00</t>
  </si>
  <si>
    <t>2021-05-03 13:00:28</t>
  </si>
  <si>
    <t>新加坡庄家大酒店</t>
  </si>
  <si>
    <t>LIU SHUAI</t>
  </si>
  <si>
    <t>502.00</t>
  </si>
  <si>
    <t>2021-05-03 10:25:57</t>
  </si>
  <si>
    <t>LONG FENG,WEI YIFAN</t>
  </si>
  <si>
    <t>524.00</t>
  </si>
  <si>
    <t>2021-05-01 03:04:43</t>
  </si>
  <si>
    <t>Yixin Xiao</t>
  </si>
  <si>
    <t>420.00</t>
  </si>
  <si>
    <t>2021-04-28 15:33:03</t>
  </si>
  <si>
    <t>直采</t>
  </si>
  <si>
    <t>ZHANG XUAN,WANG KAIYU</t>
  </si>
  <si>
    <t>2012.00</t>
  </si>
  <si>
    <t>2021-04-22 16:58:06</t>
  </si>
  <si>
    <t>LI XIN,DAI JIJUN</t>
  </si>
  <si>
    <t>3810.00</t>
  </si>
  <si>
    <t>2021-03-25 22:27:16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</si>
</sst>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8" borderId="1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28" borderId="11" applyNumberFormat="0" applyAlignment="0" applyProtection="0">
      <alignment vertical="center"/>
    </xf>
    <xf numFmtId="0" fontId="34" fillId="30" borderId="17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7142857142857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13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13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 t="s">
        <v>72</v>
      </c>
      <c r="C2" s="5" t="s">
        <v>73</v>
      </c>
      <c r="D2" s="5" t="s">
        <v>74</v>
      </c>
      <c r="E2" s="5" t="s">
        <v>75</v>
      </c>
      <c r="F2" s="5" t="s">
        <v>74</v>
      </c>
      <c r="G2" s="5" t="s">
        <v>76</v>
      </c>
      <c r="H2" s="6" t="s">
        <v>77</v>
      </c>
      <c r="I2" s="6" t="s">
        <v>78</v>
      </c>
      <c r="J2" s="6" t="s">
        <v>2</v>
      </c>
      <c r="K2" s="6" t="s">
        <v>79</v>
      </c>
      <c r="L2" s="6">
        <v>1</v>
      </c>
      <c r="M2" s="6">
        <v>3</v>
      </c>
      <c r="N2" s="6" t="s">
        <v>80</v>
      </c>
      <c r="O2" s="6" t="s">
        <v>81</v>
      </c>
      <c r="P2" s="6" t="s">
        <v>82</v>
      </c>
      <c r="Q2" s="6"/>
      <c r="R2" s="10" t="s">
        <v>83</v>
      </c>
      <c r="S2" s="12" t="s">
        <v>19</v>
      </c>
      <c r="T2" s="6"/>
      <c r="U2" s="10" t="s">
        <v>19</v>
      </c>
      <c r="V2" s="10" t="s">
        <v>83</v>
      </c>
      <c r="W2" s="12" t="s">
        <v>84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5" t="s">
        <v>88</v>
      </c>
      <c r="B3" s="5" t="s">
        <v>89</v>
      </c>
      <c r="C3" s="5" t="s">
        <v>73</v>
      </c>
      <c r="D3" s="5" t="s">
        <v>74</v>
      </c>
      <c r="E3" s="5" t="s">
        <v>75</v>
      </c>
      <c r="F3" s="5" t="s">
        <v>74</v>
      </c>
      <c r="G3" s="5" t="s">
        <v>90</v>
      </c>
      <c r="H3" s="6" t="s">
        <v>91</v>
      </c>
      <c r="I3" s="6" t="s">
        <v>78</v>
      </c>
      <c r="J3" s="6" t="s">
        <v>2</v>
      </c>
      <c r="K3" s="6" t="s">
        <v>92</v>
      </c>
      <c r="L3" s="6">
        <v>1</v>
      </c>
      <c r="M3" s="6">
        <v>2</v>
      </c>
      <c r="N3" s="6" t="s">
        <v>93</v>
      </c>
      <c r="O3" s="6" t="s">
        <v>93</v>
      </c>
      <c r="P3" s="6" t="s">
        <v>82</v>
      </c>
      <c r="Q3" s="6"/>
      <c r="R3" s="10" t="s">
        <v>94</v>
      </c>
      <c r="S3" s="12" t="s">
        <v>19</v>
      </c>
      <c r="T3" s="6"/>
      <c r="U3" s="10" t="s">
        <v>19</v>
      </c>
      <c r="V3" s="10" t="s">
        <v>94</v>
      </c>
      <c r="W3" s="12" t="s">
        <v>95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5" t="s">
        <v>98</v>
      </c>
      <c r="B4" s="5" t="s">
        <v>99</v>
      </c>
      <c r="C4" s="5" t="s">
        <v>73</v>
      </c>
      <c r="D4" s="5" t="s">
        <v>74</v>
      </c>
      <c r="E4" s="5" t="s">
        <v>75</v>
      </c>
      <c r="F4" s="5" t="s">
        <v>74</v>
      </c>
      <c r="G4" s="5" t="s">
        <v>100</v>
      </c>
      <c r="H4" s="6" t="s">
        <v>101</v>
      </c>
      <c r="I4" s="6" t="s">
        <v>78</v>
      </c>
      <c r="J4" s="6" t="s">
        <v>2</v>
      </c>
      <c r="K4" s="6" t="s">
        <v>102</v>
      </c>
      <c r="L4" s="6">
        <v>1</v>
      </c>
      <c r="M4" s="6">
        <v>4</v>
      </c>
      <c r="N4" s="6" t="s">
        <v>103</v>
      </c>
      <c r="O4" s="6" t="s">
        <v>81</v>
      </c>
      <c r="P4" s="6" t="s">
        <v>104</v>
      </c>
      <c r="Q4" s="6"/>
      <c r="R4" s="10" t="s">
        <v>105</v>
      </c>
      <c r="S4" s="12" t="s">
        <v>19</v>
      </c>
      <c r="T4" s="6"/>
      <c r="U4" s="10" t="s">
        <v>19</v>
      </c>
      <c r="V4" s="10" t="s">
        <v>105</v>
      </c>
      <c r="W4" s="12" t="s">
        <v>106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87</v>
      </c>
      <c r="AG4" t="s">
        <v>74</v>
      </c>
      <c r="AH4" t="s">
        <v>19</v>
      </c>
    </row>
    <row r="5" ht="14.25" customHeight="1" spans="1:34">
      <c r="A5" s="5" t="s">
        <v>109</v>
      </c>
      <c r="B5" s="5" t="s">
        <v>110</v>
      </c>
      <c r="C5" s="5" t="s">
        <v>73</v>
      </c>
      <c r="D5" s="5" t="s">
        <v>74</v>
      </c>
      <c r="E5" s="5" t="s">
        <v>75</v>
      </c>
      <c r="F5" s="5" t="s">
        <v>74</v>
      </c>
      <c r="G5" s="5" t="s">
        <v>111</v>
      </c>
      <c r="H5" s="6" t="s">
        <v>112</v>
      </c>
      <c r="I5" s="6" t="s">
        <v>78</v>
      </c>
      <c r="J5" s="6" t="s">
        <v>2</v>
      </c>
      <c r="K5" s="6" t="s">
        <v>113</v>
      </c>
      <c r="L5" s="6">
        <v>1</v>
      </c>
      <c r="M5" s="6">
        <v>1</v>
      </c>
      <c r="N5" s="6" t="s">
        <v>82</v>
      </c>
      <c r="O5" s="6" t="s">
        <v>82</v>
      </c>
      <c r="P5" s="6" t="s">
        <v>104</v>
      </c>
      <c r="Q5" s="6"/>
      <c r="R5" s="10" t="s">
        <v>114</v>
      </c>
      <c r="S5" s="12" t="s">
        <v>19</v>
      </c>
      <c r="T5" s="6"/>
      <c r="U5" s="10" t="s">
        <v>19</v>
      </c>
      <c r="V5" s="10" t="s">
        <v>114</v>
      </c>
      <c r="W5" s="12" t="s">
        <v>115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87</v>
      </c>
      <c r="AG5" t="s">
        <v>74</v>
      </c>
      <c r="AH5" t="s">
        <v>19</v>
      </c>
    </row>
    <row r="6" ht="14.25" customHeight="1" spans="1:34">
      <c r="A6" s="5" t="s">
        <v>118</v>
      </c>
      <c r="B6" s="5" t="s">
        <v>119</v>
      </c>
      <c r="C6" s="5" t="s">
        <v>73</v>
      </c>
      <c r="D6" s="5" t="s">
        <v>74</v>
      </c>
      <c r="E6" s="5" t="s">
        <v>75</v>
      </c>
      <c r="F6" s="5" t="s">
        <v>74</v>
      </c>
      <c r="G6" s="5" t="s">
        <v>120</v>
      </c>
      <c r="H6" s="6" t="s">
        <v>121</v>
      </c>
      <c r="I6" s="6" t="s">
        <v>78</v>
      </c>
      <c r="J6" s="6" t="s">
        <v>2</v>
      </c>
      <c r="K6" s="6" t="s">
        <v>122</v>
      </c>
      <c r="L6" s="6">
        <v>1</v>
      </c>
      <c r="M6" s="6">
        <v>1</v>
      </c>
      <c r="N6" s="6" t="s">
        <v>123</v>
      </c>
      <c r="O6" s="6" t="s">
        <v>104</v>
      </c>
      <c r="P6" s="6" t="s">
        <v>124</v>
      </c>
      <c r="Q6" s="6"/>
      <c r="R6" s="10" t="s">
        <v>125</v>
      </c>
      <c r="S6" s="12" t="s">
        <v>19</v>
      </c>
      <c r="T6" s="6"/>
      <c r="U6" s="10" t="s">
        <v>19</v>
      </c>
      <c r="V6" s="10" t="s">
        <v>125</v>
      </c>
      <c r="W6" s="12" t="s">
        <v>126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87</v>
      </c>
      <c r="AG6" t="s">
        <v>74</v>
      </c>
      <c r="AH6" t="s">
        <v>19</v>
      </c>
    </row>
    <row r="7" ht="14.25" customHeight="1" spans="1:34">
      <c r="A7" s="5" t="s">
        <v>129</v>
      </c>
      <c r="B7" s="5" t="s">
        <v>130</v>
      </c>
      <c r="C7" s="5" t="s">
        <v>73</v>
      </c>
      <c r="D7" s="5" t="s">
        <v>74</v>
      </c>
      <c r="E7" s="5" t="s">
        <v>75</v>
      </c>
      <c r="F7" s="5" t="s">
        <v>74</v>
      </c>
      <c r="G7" s="5" t="s">
        <v>131</v>
      </c>
      <c r="H7" s="6" t="s">
        <v>132</v>
      </c>
      <c r="I7" s="6" t="s">
        <v>78</v>
      </c>
      <c r="J7" s="6" t="s">
        <v>2</v>
      </c>
      <c r="K7" s="6" t="s">
        <v>133</v>
      </c>
      <c r="L7" s="6">
        <v>1</v>
      </c>
      <c r="M7" s="6">
        <v>1</v>
      </c>
      <c r="N7" s="6" t="s">
        <v>82</v>
      </c>
      <c r="O7" s="6" t="s">
        <v>104</v>
      </c>
      <c r="P7" s="6" t="s">
        <v>124</v>
      </c>
      <c r="Q7" s="6"/>
      <c r="R7" s="10" t="s">
        <v>134</v>
      </c>
      <c r="S7" s="12" t="s">
        <v>19</v>
      </c>
      <c r="T7" s="6"/>
      <c r="U7" s="10" t="s">
        <v>19</v>
      </c>
      <c r="V7" s="10" t="s">
        <v>134</v>
      </c>
      <c r="W7" s="12" t="s">
        <v>135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87</v>
      </c>
      <c r="AG7" t="s">
        <v>74</v>
      </c>
      <c r="AH7" t="s">
        <v>19</v>
      </c>
    </row>
    <row r="8" ht="14.25" customHeight="1" spans="1:34">
      <c r="A8" s="5" t="s">
        <v>138</v>
      </c>
      <c r="B8" s="5" t="s">
        <v>139</v>
      </c>
      <c r="C8" s="5" t="s">
        <v>73</v>
      </c>
      <c r="D8" s="5" t="s">
        <v>74</v>
      </c>
      <c r="E8" s="5" t="s">
        <v>75</v>
      </c>
      <c r="F8" s="5" t="s">
        <v>74</v>
      </c>
      <c r="G8" s="5" t="s">
        <v>140</v>
      </c>
      <c r="H8" s="6" t="s">
        <v>141</v>
      </c>
      <c r="I8" s="6" t="s">
        <v>78</v>
      </c>
      <c r="J8" s="6" t="s">
        <v>2</v>
      </c>
      <c r="K8" s="6" t="s">
        <v>142</v>
      </c>
      <c r="L8" s="6">
        <v>1</v>
      </c>
      <c r="M8" s="6">
        <v>1</v>
      </c>
      <c r="N8" s="6" t="s">
        <v>124</v>
      </c>
      <c r="O8" s="6" t="s">
        <v>124</v>
      </c>
      <c r="P8" s="6" t="s">
        <v>143</v>
      </c>
      <c r="Q8" s="6"/>
      <c r="R8" s="10" t="s">
        <v>144</v>
      </c>
      <c r="S8" s="12" t="s">
        <v>19</v>
      </c>
      <c r="T8" s="6"/>
      <c r="U8" s="10" t="s">
        <v>19</v>
      </c>
      <c r="V8" s="10" t="s">
        <v>144</v>
      </c>
      <c r="W8" s="12" t="s">
        <v>145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87</v>
      </c>
      <c r="AG8" t="s">
        <v>74</v>
      </c>
      <c r="AH8" t="s">
        <v>19</v>
      </c>
    </row>
    <row r="9" ht="14.25" customHeight="1" spans="1:34">
      <c r="A9" s="5" t="s">
        <v>148</v>
      </c>
      <c r="B9" s="5" t="s">
        <v>149</v>
      </c>
      <c r="C9" s="5" t="s">
        <v>73</v>
      </c>
      <c r="D9" s="5" t="s">
        <v>74</v>
      </c>
      <c r="E9" s="5" t="s">
        <v>75</v>
      </c>
      <c r="F9" s="5" t="s">
        <v>74</v>
      </c>
      <c r="G9" s="5" t="s">
        <v>150</v>
      </c>
      <c r="H9" s="6" t="s">
        <v>151</v>
      </c>
      <c r="I9" s="6" t="s">
        <v>78</v>
      </c>
      <c r="J9" s="6" t="s">
        <v>2</v>
      </c>
      <c r="K9" s="6" t="s">
        <v>152</v>
      </c>
      <c r="L9" s="6">
        <v>1</v>
      </c>
      <c r="M9" s="6">
        <v>1</v>
      </c>
      <c r="N9" s="6" t="s">
        <v>143</v>
      </c>
      <c r="O9" s="6" t="s">
        <v>143</v>
      </c>
      <c r="P9" s="6" t="s">
        <v>153</v>
      </c>
      <c r="Q9" s="6"/>
      <c r="R9" s="10" t="s">
        <v>154</v>
      </c>
      <c r="S9" s="12" t="s">
        <v>19</v>
      </c>
      <c r="T9" s="6"/>
      <c r="U9" s="10" t="s">
        <v>19</v>
      </c>
      <c r="V9" s="10" t="s">
        <v>154</v>
      </c>
      <c r="W9" s="12" t="s">
        <v>155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87</v>
      </c>
      <c r="AG9" t="s">
        <v>74</v>
      </c>
      <c r="AH9" t="s">
        <v>19</v>
      </c>
    </row>
    <row r="10" ht="14.25" customHeight="1" spans="1:34">
      <c r="A10" s="5" t="s">
        <v>158</v>
      </c>
      <c r="B10" s="5" t="s">
        <v>159</v>
      </c>
      <c r="C10" s="5" t="s">
        <v>73</v>
      </c>
      <c r="D10" s="5" t="s">
        <v>74</v>
      </c>
      <c r="E10" s="5" t="s">
        <v>75</v>
      </c>
      <c r="F10" s="5" t="s">
        <v>74</v>
      </c>
      <c r="G10" s="5" t="s">
        <v>160</v>
      </c>
      <c r="H10" s="6" t="s">
        <v>161</v>
      </c>
      <c r="I10" s="6" t="s">
        <v>78</v>
      </c>
      <c r="J10" s="6" t="s">
        <v>2</v>
      </c>
      <c r="K10" s="6" t="s">
        <v>162</v>
      </c>
      <c r="L10" s="6">
        <v>1</v>
      </c>
      <c r="M10" s="6">
        <v>1</v>
      </c>
      <c r="N10" s="6" t="s">
        <v>153</v>
      </c>
      <c r="O10" s="6" t="s">
        <v>153</v>
      </c>
      <c r="P10" s="6" t="s">
        <v>163</v>
      </c>
      <c r="Q10" s="6"/>
      <c r="R10" s="10" t="s">
        <v>164</v>
      </c>
      <c r="S10" s="12" t="s">
        <v>19</v>
      </c>
      <c r="T10" s="6"/>
      <c r="U10" s="10" t="s">
        <v>19</v>
      </c>
      <c r="V10" s="10" t="s">
        <v>164</v>
      </c>
      <c r="W10" s="12" t="s">
        <v>165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87</v>
      </c>
      <c r="AG10" t="s">
        <v>74</v>
      </c>
      <c r="AH10" t="s">
        <v>19</v>
      </c>
    </row>
    <row r="11" ht="14.25" customHeight="1" spans="1:34">
      <c r="A11" s="5" t="s">
        <v>168</v>
      </c>
      <c r="B11" s="5" t="s">
        <v>169</v>
      </c>
      <c r="C11" s="5" t="s">
        <v>73</v>
      </c>
      <c r="D11" s="5" t="s">
        <v>74</v>
      </c>
      <c r="E11" s="5" t="s">
        <v>75</v>
      </c>
      <c r="F11" s="5" t="s">
        <v>74</v>
      </c>
      <c r="G11" s="5" t="s">
        <v>170</v>
      </c>
      <c r="H11" s="6" t="s">
        <v>171</v>
      </c>
      <c r="I11" s="6" t="s">
        <v>78</v>
      </c>
      <c r="J11" s="6" t="s">
        <v>2</v>
      </c>
      <c r="K11" s="6" t="s">
        <v>172</v>
      </c>
      <c r="L11" s="6">
        <v>1</v>
      </c>
      <c r="M11" s="6">
        <v>1</v>
      </c>
      <c r="N11" s="6" t="s">
        <v>163</v>
      </c>
      <c r="O11" s="6" t="s">
        <v>163</v>
      </c>
      <c r="P11" s="6" t="s">
        <v>173</v>
      </c>
      <c r="Q11" s="6"/>
      <c r="R11" s="10" t="s">
        <v>174</v>
      </c>
      <c r="S11" s="12" t="s">
        <v>19</v>
      </c>
      <c r="T11" s="6"/>
      <c r="U11" s="10" t="s">
        <v>19</v>
      </c>
      <c r="V11" s="10" t="s">
        <v>174</v>
      </c>
      <c r="W11" s="12" t="s">
        <v>175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176</v>
      </c>
      <c r="AD11" t="s">
        <v>6</v>
      </c>
      <c r="AE11" t="s">
        <v>177</v>
      </c>
      <c r="AF11" t="s">
        <v>87</v>
      </c>
      <c r="AG11" t="s">
        <v>74</v>
      </c>
      <c r="AH11" t="s">
        <v>19</v>
      </c>
    </row>
    <row r="12" ht="14.25" customHeight="1" spans="1:34">
      <c r="A12" s="5" t="s">
        <v>178</v>
      </c>
      <c r="B12" s="5" t="s">
        <v>179</v>
      </c>
      <c r="C12" s="5" t="s">
        <v>73</v>
      </c>
      <c r="D12" s="5" t="s">
        <v>74</v>
      </c>
      <c r="E12" s="5" t="s">
        <v>75</v>
      </c>
      <c r="F12" s="5" t="s">
        <v>74</v>
      </c>
      <c r="G12" s="5" t="s">
        <v>140</v>
      </c>
      <c r="H12" s="6" t="s">
        <v>141</v>
      </c>
      <c r="I12" s="6" t="s">
        <v>78</v>
      </c>
      <c r="J12" s="6" t="s">
        <v>2</v>
      </c>
      <c r="K12" s="6" t="s">
        <v>180</v>
      </c>
      <c r="L12" s="6">
        <v>1</v>
      </c>
      <c r="M12" s="6">
        <v>1</v>
      </c>
      <c r="N12" s="6" t="s">
        <v>163</v>
      </c>
      <c r="O12" s="6" t="s">
        <v>163</v>
      </c>
      <c r="P12" s="6" t="s">
        <v>173</v>
      </c>
      <c r="Q12" s="6"/>
      <c r="R12" s="10" t="s">
        <v>181</v>
      </c>
      <c r="S12" s="12" t="s">
        <v>19</v>
      </c>
      <c r="T12" s="6"/>
      <c r="U12" s="10" t="s">
        <v>19</v>
      </c>
      <c r="V12" s="10" t="s">
        <v>181</v>
      </c>
      <c r="W12" s="12" t="s">
        <v>182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183</v>
      </c>
      <c r="AD12" t="s">
        <v>6</v>
      </c>
      <c r="AE12" t="s">
        <v>184</v>
      </c>
      <c r="AF12" t="s">
        <v>87</v>
      </c>
      <c r="AG12" t="s">
        <v>74</v>
      </c>
      <c r="AH12" t="s">
        <v>19</v>
      </c>
    </row>
    <row r="13" ht="14.25" customHeight="1" spans="1:34">
      <c r="A13" s="5" t="s">
        <v>185</v>
      </c>
      <c r="B13" s="5" t="s">
        <v>186</v>
      </c>
      <c r="C13" s="5" t="s">
        <v>73</v>
      </c>
      <c r="D13" s="5" t="s">
        <v>74</v>
      </c>
      <c r="E13" s="5" t="s">
        <v>75</v>
      </c>
      <c r="F13" s="5" t="s">
        <v>74</v>
      </c>
      <c r="G13" s="5" t="s">
        <v>150</v>
      </c>
      <c r="H13" s="6" t="s">
        <v>151</v>
      </c>
      <c r="I13" s="6" t="s">
        <v>78</v>
      </c>
      <c r="J13" s="6" t="s">
        <v>2</v>
      </c>
      <c r="K13" s="6" t="s">
        <v>187</v>
      </c>
      <c r="L13" s="6">
        <v>1</v>
      </c>
      <c r="M13" s="6">
        <v>1</v>
      </c>
      <c r="N13" s="6" t="s">
        <v>163</v>
      </c>
      <c r="O13" s="6" t="s">
        <v>163</v>
      </c>
      <c r="P13" s="6" t="s">
        <v>173</v>
      </c>
      <c r="Q13" s="6"/>
      <c r="R13" s="10" t="s">
        <v>188</v>
      </c>
      <c r="S13" s="12" t="s">
        <v>19</v>
      </c>
      <c r="T13" s="6"/>
      <c r="U13" s="10" t="s">
        <v>19</v>
      </c>
      <c r="V13" s="10" t="s">
        <v>188</v>
      </c>
      <c r="W13" s="12" t="s">
        <v>189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190</v>
      </c>
      <c r="AD13" t="s">
        <v>6</v>
      </c>
      <c r="AE13" t="s">
        <v>191</v>
      </c>
      <c r="AF13" t="s">
        <v>87</v>
      </c>
      <c r="AG13" t="s">
        <v>74</v>
      </c>
      <c r="AH13" t="s">
        <v>19</v>
      </c>
    </row>
    <row r="14" ht="14.25" customHeight="1" spans="1:34">
      <c r="A14" s="5" t="s">
        <v>192</v>
      </c>
      <c r="B14" s="5" t="s">
        <v>193</v>
      </c>
      <c r="C14" s="5" t="s">
        <v>73</v>
      </c>
      <c r="D14" s="5" t="s">
        <v>74</v>
      </c>
      <c r="E14" s="5" t="s">
        <v>75</v>
      </c>
      <c r="F14" s="5" t="s">
        <v>74</v>
      </c>
      <c r="G14" s="5" t="s">
        <v>194</v>
      </c>
      <c r="H14" s="6" t="s">
        <v>195</v>
      </c>
      <c r="I14" s="6" t="s">
        <v>78</v>
      </c>
      <c r="J14" s="6" t="s">
        <v>2</v>
      </c>
      <c r="K14" s="6" t="s">
        <v>196</v>
      </c>
      <c r="L14" s="6">
        <v>1</v>
      </c>
      <c r="M14" s="6">
        <v>2</v>
      </c>
      <c r="N14" s="6" t="s">
        <v>153</v>
      </c>
      <c r="O14" s="6" t="s">
        <v>153</v>
      </c>
      <c r="P14" s="6" t="s">
        <v>173</v>
      </c>
      <c r="Q14" s="6"/>
      <c r="R14" s="10" t="s">
        <v>197</v>
      </c>
      <c r="S14" s="12" t="s">
        <v>19</v>
      </c>
      <c r="T14" s="6"/>
      <c r="U14" s="10" t="s">
        <v>19</v>
      </c>
      <c r="V14" s="10" t="s">
        <v>197</v>
      </c>
      <c r="W14" s="12" t="s">
        <v>198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199</v>
      </c>
      <c r="AD14" t="s">
        <v>6</v>
      </c>
      <c r="AE14" t="s">
        <v>200</v>
      </c>
      <c r="AF14" t="s">
        <v>87</v>
      </c>
      <c r="AG14" t="s">
        <v>74</v>
      </c>
      <c r="AH14" t="s">
        <v>19</v>
      </c>
    </row>
    <row r="15" customHeight="1" spans="1:32">
      <c r="A15" s="9" t="s">
        <v>201</v>
      </c>
      <c r="B15" s="9"/>
      <c r="C15" s="9" t="s">
        <v>202</v>
      </c>
      <c r="D15" s="9"/>
      <c r="E15" s="9"/>
      <c r="F15" s="9"/>
      <c r="G15" s="9" t="s">
        <v>202</v>
      </c>
      <c r="H15" s="9" t="s">
        <v>202</v>
      </c>
      <c r="I15" s="9" t="s">
        <v>202</v>
      </c>
      <c r="J15" s="9" t="s">
        <v>202</v>
      </c>
      <c r="K15" s="9" t="s">
        <v>202</v>
      </c>
      <c r="L15" s="9" t="s">
        <v>202</v>
      </c>
      <c r="M15" s="9" t="s">
        <v>202</v>
      </c>
      <c r="N15" s="9" t="s">
        <v>202</v>
      </c>
      <c r="O15" s="9" t="s">
        <v>202</v>
      </c>
      <c r="P15" s="9" t="s">
        <v>202</v>
      </c>
      <c r="Q15" s="9"/>
      <c r="R15" s="11" t="s">
        <v>20</v>
      </c>
      <c r="S15" s="11" t="s">
        <v>19</v>
      </c>
      <c r="T15" s="9" t="s">
        <v>202</v>
      </c>
      <c r="U15" s="11"/>
      <c r="V15" s="11" t="s">
        <v>20</v>
      </c>
      <c r="W15" s="11" t="s">
        <v>21</v>
      </c>
      <c r="X15" s="11"/>
      <c r="Y15" s="11"/>
      <c r="Z15" s="11"/>
      <c r="AA15" s="9"/>
      <c r="AB15" s="11"/>
      <c r="AC15" s="9"/>
      <c r="AD15" s="9" t="s">
        <v>202</v>
      </c>
      <c r="AE15" s="9"/>
      <c r="AF15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203</v>
      </c>
      <c r="B1" s="4" t="s">
        <v>204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205</v>
      </c>
      <c r="H1" s="4" t="s">
        <v>206</v>
      </c>
      <c r="I1" s="4" t="s">
        <v>13</v>
      </c>
      <c r="J1" s="4" t="s">
        <v>17</v>
      </c>
      <c r="K1" s="4" t="s">
        <v>18</v>
      </c>
      <c r="L1" s="4" t="s">
        <v>207</v>
      </c>
      <c r="M1" s="4" t="s">
        <v>208</v>
      </c>
      <c r="N1" s="4" t="s">
        <v>209</v>
      </c>
    </row>
    <row r="2" ht="14.25" customHeight="1" spans="1:256">
      <c r="A2" s="5" t="s">
        <v>210</v>
      </c>
      <c r="B2" s="6" t="s">
        <v>211</v>
      </c>
      <c r="C2" s="6" t="s">
        <v>212</v>
      </c>
      <c r="D2" s="6" t="s">
        <v>2</v>
      </c>
      <c r="E2" s="6" t="s">
        <v>75</v>
      </c>
      <c r="F2" s="6" t="s">
        <v>74</v>
      </c>
      <c r="G2" s="6" t="s">
        <v>163</v>
      </c>
      <c r="H2" s="6" t="s">
        <v>213</v>
      </c>
      <c r="I2" s="10" t="s">
        <v>214</v>
      </c>
      <c r="J2" s="10" t="s">
        <v>19</v>
      </c>
      <c r="K2" s="10" t="s">
        <v>214</v>
      </c>
      <c r="L2" s="6" t="s">
        <v>215</v>
      </c>
      <c r="M2" s="6" t="s">
        <v>216</v>
      </c>
      <c r="N2" s="6" t="s">
        <v>217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14.25" customHeight="1" spans="1:256">
      <c r="A3" s="5" t="s">
        <v>218</v>
      </c>
      <c r="B3" s="6" t="s">
        <v>219</v>
      </c>
      <c r="C3" s="6" t="s">
        <v>212</v>
      </c>
      <c r="D3" s="6" t="s">
        <v>2</v>
      </c>
      <c r="E3" s="6" t="s">
        <v>75</v>
      </c>
      <c r="F3" s="6" t="s">
        <v>74</v>
      </c>
      <c r="G3" s="6" t="s">
        <v>173</v>
      </c>
      <c r="H3" s="6" t="s">
        <v>213</v>
      </c>
      <c r="I3" s="10" t="s">
        <v>220</v>
      </c>
      <c r="J3" s="10" t="s">
        <v>19</v>
      </c>
      <c r="K3" s="10" t="s">
        <v>220</v>
      </c>
      <c r="L3" s="6" t="s">
        <v>215</v>
      </c>
      <c r="M3" s="6" t="s">
        <v>216</v>
      </c>
      <c r="N3" s="6" t="s">
        <v>221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customHeight="1" spans="1:14">
      <c r="A4" s="9" t="s">
        <v>201</v>
      </c>
      <c r="B4" s="9" t="s">
        <v>202</v>
      </c>
      <c r="C4" s="9" t="s">
        <v>202</v>
      </c>
      <c r="D4" s="9" t="s">
        <v>202</v>
      </c>
      <c r="E4" s="9"/>
      <c r="F4" s="9"/>
      <c r="G4" s="9" t="s">
        <v>202</v>
      </c>
      <c r="H4" s="9" t="s">
        <v>202</v>
      </c>
      <c r="I4" s="11" t="s">
        <v>22</v>
      </c>
      <c r="J4" s="11"/>
      <c r="K4" s="11"/>
      <c r="L4" s="9"/>
      <c r="M4" s="9" t="s">
        <v>202</v>
      </c>
      <c r="N4" t="s">
        <v>202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222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G33" sqref="G3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t="s">
        <v>223</v>
      </c>
    </row>
    <row r="2" ht="14.25" customHeight="1" spans="1:9">
      <c r="A2" s="5" t="s">
        <v>71</v>
      </c>
      <c r="B2" s="6" t="s">
        <v>81</v>
      </c>
      <c r="C2" s="6" t="s">
        <v>82</v>
      </c>
      <c r="D2" s="3">
        <v>3810</v>
      </c>
      <c r="E2" t="str">
        <f>VLOOKUP(A2,HOP!A:L,12,0)</f>
        <v>3810.00</v>
      </c>
      <c r="F2" t="str">
        <f>VLOOKUP(A2,HOP!A:C,3,0)</f>
        <v>2035206</v>
      </c>
      <c r="G2">
        <f>D2-E2</f>
        <v>0</v>
      </c>
      <c r="H2" t="str">
        <f>$H$1&amp;F2</f>
        <v>,2035206</v>
      </c>
      <c r="I2" t="str">
        <f>VLOOKUP(A2,HOP!A:T,20,0)</f>
        <v>直连</v>
      </c>
    </row>
    <row r="3" ht="14.25" customHeight="1" spans="1:9">
      <c r="A3" s="5" t="s">
        <v>88</v>
      </c>
      <c r="B3" s="6" t="s">
        <v>93</v>
      </c>
      <c r="C3" s="6" t="s">
        <v>82</v>
      </c>
      <c r="D3" s="3">
        <v>524</v>
      </c>
      <c r="E3" t="str">
        <f>VLOOKUP(A3,HOP!A:L,12,0)</f>
        <v>524.00</v>
      </c>
      <c r="F3" t="str">
        <f>VLOOKUP(A3,HOP!A:C,3,0)</f>
        <v>2093456</v>
      </c>
      <c r="G3">
        <f t="shared" ref="G3:G16" si="0">D3-E3</f>
        <v>0</v>
      </c>
      <c r="H3" t="str">
        <f t="shared" ref="H3:H16" si="1">$H$1&amp;F3</f>
        <v>,2093456</v>
      </c>
      <c r="I3" t="str">
        <f>VLOOKUP(A3,HOP!A:T,20,0)</f>
        <v>直连</v>
      </c>
    </row>
    <row r="4" ht="14.25" customHeight="1" spans="1:9">
      <c r="A4" s="5" t="s">
        <v>98</v>
      </c>
      <c r="B4" s="6" t="s">
        <v>81</v>
      </c>
      <c r="C4" s="6" t="s">
        <v>104</v>
      </c>
      <c r="D4" s="3">
        <v>2012</v>
      </c>
      <c r="E4" t="str">
        <f>VLOOKUP(A4,HOP!A:L,12,0)</f>
        <v>2012.00</v>
      </c>
      <c r="F4" t="str">
        <f>VLOOKUP(A4,HOP!A:C,3,0)</f>
        <v>2077891</v>
      </c>
      <c r="G4">
        <f t="shared" si="0"/>
        <v>0</v>
      </c>
      <c r="H4" t="str">
        <f t="shared" si="1"/>
        <v>,2077891</v>
      </c>
      <c r="I4" t="str">
        <f>VLOOKUP(A4,HOP!A:T,20,0)</f>
        <v>直连</v>
      </c>
    </row>
    <row r="5" ht="14.25" customHeight="1" spans="1:9">
      <c r="A5" s="5" t="s">
        <v>109</v>
      </c>
      <c r="B5" s="6" t="s">
        <v>82</v>
      </c>
      <c r="C5" s="6" t="s">
        <v>104</v>
      </c>
      <c r="D5" s="3">
        <v>502</v>
      </c>
      <c r="E5" t="str">
        <f>VLOOKUP(A5,HOP!A:L,12,0)</f>
        <v>502.00</v>
      </c>
      <c r="F5" t="str">
        <f>VLOOKUP(A5,HOP!A:C,3,0)</f>
        <v>2097055</v>
      </c>
      <c r="G5">
        <f t="shared" si="0"/>
        <v>0</v>
      </c>
      <c r="H5" t="str">
        <f t="shared" si="1"/>
        <v>,2097055</v>
      </c>
      <c r="I5" t="str">
        <f>VLOOKUP(A5,HOP!A:T,20,0)</f>
        <v>直连</v>
      </c>
    </row>
    <row r="6" ht="14.25" hidden="1" customHeight="1" spans="1:9">
      <c r="A6" s="5" t="s">
        <v>118</v>
      </c>
      <c r="B6" s="6" t="s">
        <v>104</v>
      </c>
      <c r="C6" s="6" t="s">
        <v>124</v>
      </c>
      <c r="D6" s="3">
        <v>420</v>
      </c>
      <c r="E6" t="str">
        <f>VLOOKUP(A6,HOP!A:L,12,0)</f>
        <v>420.00</v>
      </c>
      <c r="F6" t="str">
        <f>VLOOKUP(A6,HOP!A:C,3,0)</f>
        <v>2088716</v>
      </c>
      <c r="G6">
        <f t="shared" si="0"/>
        <v>0</v>
      </c>
      <c r="H6" t="str">
        <f t="shared" si="1"/>
        <v>,2088716</v>
      </c>
      <c r="I6" t="str">
        <f>VLOOKUP(A6,HOP!A:T,20,0)</f>
        <v>直采</v>
      </c>
    </row>
    <row r="7" ht="14.25" customHeight="1" spans="1:9">
      <c r="A7" s="5" t="s">
        <v>129</v>
      </c>
      <c r="B7" s="6" t="s">
        <v>104</v>
      </c>
      <c r="C7" s="6" t="s">
        <v>124</v>
      </c>
      <c r="D7" s="3">
        <v>343</v>
      </c>
      <c r="E7" t="str">
        <f>VLOOKUP(A7,HOP!A:L,12,0)</f>
        <v>343.00</v>
      </c>
      <c r="F7" t="str">
        <f>VLOOKUP(A7,HOP!A:C,3,0)</f>
        <v>2097258</v>
      </c>
      <c r="G7">
        <f t="shared" si="0"/>
        <v>0</v>
      </c>
      <c r="H7" t="str">
        <f t="shared" si="1"/>
        <v>,2097258</v>
      </c>
      <c r="I7" t="str">
        <f>VLOOKUP(A7,HOP!A:T,20,0)</f>
        <v>直连</v>
      </c>
    </row>
    <row r="8" ht="14.25" customHeight="1" spans="1:9">
      <c r="A8" s="5" t="s">
        <v>138</v>
      </c>
      <c r="B8" s="6" t="s">
        <v>124</v>
      </c>
      <c r="C8" s="6" t="s">
        <v>143</v>
      </c>
      <c r="D8" s="3">
        <v>1008</v>
      </c>
      <c r="E8" t="str">
        <f>VLOOKUP(A8,HOP!A:L,12,0)</f>
        <v>1008.00</v>
      </c>
      <c r="F8" t="str">
        <f>VLOOKUP(A8,HOP!A:C,3,0)</f>
        <v>2100920</v>
      </c>
      <c r="G8">
        <f t="shared" si="0"/>
        <v>0</v>
      </c>
      <c r="H8" t="str">
        <f t="shared" si="1"/>
        <v>,2100920</v>
      </c>
      <c r="I8" t="str">
        <f>VLOOKUP(A8,HOP!A:T,20,0)</f>
        <v>直连</v>
      </c>
    </row>
    <row r="9" ht="14.25" customHeight="1" spans="1:9">
      <c r="A9" s="5" t="s">
        <v>148</v>
      </c>
      <c r="B9" s="6" t="s">
        <v>143</v>
      </c>
      <c r="C9" s="6" t="s">
        <v>153</v>
      </c>
      <c r="D9" s="3">
        <v>398</v>
      </c>
      <c r="E9" t="str">
        <f>VLOOKUP(A9,HOP!A:L,12,0)</f>
        <v>398.00</v>
      </c>
      <c r="F9" t="str">
        <f>VLOOKUP(A9,HOP!A:C,3,0)</f>
        <v>2101870</v>
      </c>
      <c r="G9">
        <f t="shared" si="0"/>
        <v>0</v>
      </c>
      <c r="H9" t="str">
        <f t="shared" si="1"/>
        <v>,2101870</v>
      </c>
      <c r="I9" t="str">
        <f>VLOOKUP(A9,HOP!A:T,20,0)</f>
        <v>直连</v>
      </c>
    </row>
    <row r="10" ht="14.25" customHeight="1" spans="1:9">
      <c r="A10" s="5" t="s">
        <v>158</v>
      </c>
      <c r="B10" s="6" t="s">
        <v>153</v>
      </c>
      <c r="C10" s="6" t="s">
        <v>163</v>
      </c>
      <c r="D10" s="3">
        <v>389</v>
      </c>
      <c r="E10" t="str">
        <f>VLOOKUP(A10,HOP!A:L,12,0)</f>
        <v>389.00</v>
      </c>
      <c r="F10" t="str">
        <f>VLOOKUP(A10,HOP!A:C,3,0)</f>
        <v>2103584</v>
      </c>
      <c r="G10">
        <f t="shared" si="0"/>
        <v>0</v>
      </c>
      <c r="H10" t="str">
        <f t="shared" si="1"/>
        <v>,2103584</v>
      </c>
      <c r="I10" t="str">
        <f>VLOOKUP(A10,HOP!A:T,20,0)</f>
        <v>直连</v>
      </c>
    </row>
    <row r="11" ht="14.25" customHeight="1" spans="1:9">
      <c r="A11" s="5" t="s">
        <v>168</v>
      </c>
      <c r="B11" s="6" t="s">
        <v>163</v>
      </c>
      <c r="C11" s="6" t="s">
        <v>173</v>
      </c>
      <c r="D11" s="3">
        <v>295</v>
      </c>
      <c r="E11" t="str">
        <f>VLOOKUP(A11,HOP!A:L,12,0)</f>
        <v>295.00</v>
      </c>
      <c r="F11" t="str">
        <f>VLOOKUP(A11,HOP!A:C,3,0)</f>
        <v>2104511</v>
      </c>
      <c r="G11">
        <f t="shared" si="0"/>
        <v>0</v>
      </c>
      <c r="H11" t="str">
        <f t="shared" si="1"/>
        <v>,2104511</v>
      </c>
      <c r="I11" t="str">
        <f>VLOOKUP(A11,HOP!A:T,20,0)</f>
        <v>直连</v>
      </c>
    </row>
    <row r="12" ht="14.25" customHeight="1" spans="1:9">
      <c r="A12" s="5" t="s">
        <v>178</v>
      </c>
      <c r="B12" s="6" t="s">
        <v>163</v>
      </c>
      <c r="C12" s="6" t="s">
        <v>173</v>
      </c>
      <c r="D12" s="3">
        <v>672</v>
      </c>
      <c r="E12" t="str">
        <f>VLOOKUP(A12,HOP!A:L,12,0)</f>
        <v>672.00</v>
      </c>
      <c r="F12" t="str">
        <f>VLOOKUP(A12,HOP!A:C,3,0)</f>
        <v>2104259</v>
      </c>
      <c r="G12">
        <f t="shared" si="0"/>
        <v>0</v>
      </c>
      <c r="H12" t="str">
        <f t="shared" si="1"/>
        <v>,2104259</v>
      </c>
      <c r="I12" t="str">
        <f>VLOOKUP(A12,HOP!A:T,20,0)</f>
        <v>直连</v>
      </c>
    </row>
    <row r="13" ht="14.25" customHeight="1" spans="1:9">
      <c r="A13" s="5" t="s">
        <v>185</v>
      </c>
      <c r="B13" s="6" t="s">
        <v>163</v>
      </c>
      <c r="C13" s="6" t="s">
        <v>173</v>
      </c>
      <c r="D13" s="3">
        <v>369</v>
      </c>
      <c r="E13" t="str">
        <f>VLOOKUP(A13,HOP!A:L,12,0)</f>
        <v>369.00</v>
      </c>
      <c r="F13" t="str">
        <f>VLOOKUP(A13,HOP!A:C,3,0)</f>
        <v>2105627</v>
      </c>
      <c r="G13">
        <f t="shared" si="0"/>
        <v>0</v>
      </c>
      <c r="H13" t="str">
        <f t="shared" si="1"/>
        <v>,2105627</v>
      </c>
      <c r="I13" t="str">
        <f>VLOOKUP(A13,HOP!A:T,20,0)</f>
        <v>直连</v>
      </c>
    </row>
    <row r="14" ht="14.25" customHeight="1" spans="1:9">
      <c r="A14" s="5" t="s">
        <v>192</v>
      </c>
      <c r="B14" s="6" t="s">
        <v>153</v>
      </c>
      <c r="C14" s="6" t="s">
        <v>173</v>
      </c>
      <c r="D14" s="3">
        <v>924</v>
      </c>
      <c r="E14" t="str">
        <f>VLOOKUP(A14,HOP!A:L,12,0)</f>
        <v>924.00</v>
      </c>
      <c r="F14" t="str">
        <f>VLOOKUP(A14,HOP!A:C,3,0)</f>
        <v>2103021</v>
      </c>
      <c r="G14">
        <f t="shared" si="0"/>
        <v>0</v>
      </c>
      <c r="H14" t="str">
        <f t="shared" si="1"/>
        <v>,2103021</v>
      </c>
      <c r="I14" t="str">
        <f>VLOOKUP(A14,HOP!A:T,20,0)</f>
        <v>直连</v>
      </c>
    </row>
    <row r="15" spans="1:10">
      <c r="A15" s="42" t="s">
        <v>211</v>
      </c>
      <c r="D15" s="7">
        <v>-257.18</v>
      </c>
      <c r="E15" t="e">
        <f>VLOOKUP(A15,HOP!A:L,12,0)</f>
        <v>#N/A</v>
      </c>
      <c r="F15">
        <v>2103027</v>
      </c>
      <c r="G15" t="e">
        <f t="shared" si="0"/>
        <v>#N/A</v>
      </c>
      <c r="H15" t="str">
        <f t="shared" si="1"/>
        <v>,2103027</v>
      </c>
      <c r="I15" t="e">
        <f>VLOOKUP(A15,HOP!A:T,20,0)</f>
        <v>#N/A</v>
      </c>
      <c r="J15" s="8" t="s">
        <v>224</v>
      </c>
    </row>
    <row r="16" spans="1:10">
      <c r="A16" s="42" t="s">
        <v>219</v>
      </c>
      <c r="D16" s="7">
        <v>-169</v>
      </c>
      <c r="E16" t="e">
        <f>VLOOKUP(A16,HOP!A:L,12,0)</f>
        <v>#N/A</v>
      </c>
      <c r="F16">
        <v>2106003</v>
      </c>
      <c r="G16" t="e">
        <f t="shared" si="0"/>
        <v>#N/A</v>
      </c>
      <c r="H16" t="str">
        <f t="shared" si="1"/>
        <v>,2106003</v>
      </c>
      <c r="I16" t="e">
        <f>VLOOKUP(A16,HOP!A:T,20,0)</f>
        <v>#N/A</v>
      </c>
      <c r="J16" s="8" t="s">
        <v>225</v>
      </c>
    </row>
    <row r="18" spans="4:4">
      <c r="D18" s="3">
        <f>SUM(D2:D17)</f>
        <v>11239.82</v>
      </c>
    </row>
    <row r="21" spans="1:1">
      <c r="A21" t="s">
        <v>226</v>
      </c>
    </row>
    <row r="22" spans="1:1">
      <c r="A22" t="s">
        <v>227</v>
      </c>
    </row>
    <row r="23" spans="1:1">
      <c r="A23" s="8" t="s">
        <v>228</v>
      </c>
    </row>
    <row r="24" spans="1:1">
      <c r="A24" t="s">
        <v>229</v>
      </c>
    </row>
  </sheetData>
  <autoFilter ref="A1:J16"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230</v>
      </c>
      <c r="B1" s="2" t="s">
        <v>231</v>
      </c>
      <c r="C1" s="2" t="s">
        <v>232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233</v>
      </c>
      <c r="I1" s="2" t="s">
        <v>234</v>
      </c>
      <c r="J1" s="2" t="s">
        <v>235</v>
      </c>
      <c r="K1" s="2" t="s">
        <v>236</v>
      </c>
      <c r="L1" s="2" t="s">
        <v>237</v>
      </c>
      <c r="M1" s="2" t="s">
        <v>238</v>
      </c>
      <c r="N1" s="2" t="s">
        <v>239</v>
      </c>
      <c r="O1" s="2" t="s">
        <v>240</v>
      </c>
      <c r="P1" s="2" t="s">
        <v>241</v>
      </c>
      <c r="Q1" s="2" t="s">
        <v>242</v>
      </c>
      <c r="R1" s="2" t="s">
        <v>243</v>
      </c>
      <c r="S1" s="2" t="s">
        <v>244</v>
      </c>
      <c r="T1" s="2" t="s">
        <v>245</v>
      </c>
    </row>
    <row r="2" s="1" customFormat="1" spans="1:20">
      <c r="A2" s="1" t="s">
        <v>185</v>
      </c>
      <c r="B2" s="1" t="s">
        <v>163</v>
      </c>
      <c r="C2" s="1" t="s">
        <v>186</v>
      </c>
      <c r="D2" s="1" t="s">
        <v>246</v>
      </c>
      <c r="E2" s="1" t="s">
        <v>247</v>
      </c>
      <c r="F2" s="1" t="s">
        <v>163</v>
      </c>
      <c r="G2" s="1" t="s">
        <v>173</v>
      </c>
      <c r="H2" s="1" t="s">
        <v>248</v>
      </c>
      <c r="I2" s="1" t="s">
        <v>249</v>
      </c>
      <c r="J2" s="1" t="s">
        <v>250</v>
      </c>
      <c r="K2" s="1" t="s">
        <v>249</v>
      </c>
      <c r="L2" s="1" t="s">
        <v>249</v>
      </c>
      <c r="M2" s="1" t="s">
        <v>251</v>
      </c>
      <c r="N2" s="1" t="s">
        <v>251</v>
      </c>
      <c r="O2" s="1" t="s">
        <v>252</v>
      </c>
      <c r="P2" s="1" t="s">
        <v>253</v>
      </c>
      <c r="Q2" s="1" t="s">
        <v>254</v>
      </c>
      <c r="R2" s="1" t="s">
        <v>74</v>
      </c>
      <c r="S2" s="1" t="s">
        <v>255</v>
      </c>
      <c r="T2" s="1" t="s">
        <v>256</v>
      </c>
    </row>
    <row r="3" s="1" customFormat="1" spans="1:20">
      <c r="A3" s="1" t="s">
        <v>168</v>
      </c>
      <c r="B3" s="1" t="s">
        <v>163</v>
      </c>
      <c r="C3" s="1" t="s">
        <v>169</v>
      </c>
      <c r="D3" s="1" t="s">
        <v>171</v>
      </c>
      <c r="E3" s="1" t="s">
        <v>257</v>
      </c>
      <c r="F3" s="1" t="s">
        <v>163</v>
      </c>
      <c r="G3" s="1" t="s">
        <v>173</v>
      </c>
      <c r="H3" s="1" t="s">
        <v>248</v>
      </c>
      <c r="I3" s="1" t="s">
        <v>258</v>
      </c>
      <c r="J3" s="1" t="s">
        <v>250</v>
      </c>
      <c r="K3" s="1" t="s">
        <v>258</v>
      </c>
      <c r="L3" s="1" t="s">
        <v>258</v>
      </c>
      <c r="M3" s="1" t="s">
        <v>251</v>
      </c>
      <c r="N3" s="1" t="s">
        <v>251</v>
      </c>
      <c r="O3" s="1" t="s">
        <v>252</v>
      </c>
      <c r="P3" s="1" t="s">
        <v>253</v>
      </c>
      <c r="Q3" s="1" t="s">
        <v>259</v>
      </c>
      <c r="R3" s="1" t="s">
        <v>74</v>
      </c>
      <c r="S3" s="1" t="s">
        <v>255</v>
      </c>
      <c r="T3" s="1" t="s">
        <v>256</v>
      </c>
    </row>
    <row r="4" s="1" customFormat="1" spans="1:20">
      <c r="A4" s="1" t="s">
        <v>178</v>
      </c>
      <c r="B4" s="1" t="s">
        <v>163</v>
      </c>
      <c r="C4" s="1" t="s">
        <v>179</v>
      </c>
      <c r="D4" s="1" t="s">
        <v>141</v>
      </c>
      <c r="E4" s="1" t="s">
        <v>260</v>
      </c>
      <c r="F4" s="1" t="s">
        <v>163</v>
      </c>
      <c r="G4" s="1" t="s">
        <v>173</v>
      </c>
      <c r="H4" s="1" t="s">
        <v>248</v>
      </c>
      <c r="I4" s="1" t="s">
        <v>261</v>
      </c>
      <c r="J4" s="1" t="s">
        <v>250</v>
      </c>
      <c r="K4" s="1" t="s">
        <v>261</v>
      </c>
      <c r="L4" s="1" t="s">
        <v>261</v>
      </c>
      <c r="M4" s="1" t="s">
        <v>251</v>
      </c>
      <c r="N4" s="1" t="s">
        <v>251</v>
      </c>
      <c r="O4" s="1" t="s">
        <v>252</v>
      </c>
      <c r="P4" s="1" t="s">
        <v>253</v>
      </c>
      <c r="Q4" s="1" t="s">
        <v>262</v>
      </c>
      <c r="R4" s="1" t="s">
        <v>74</v>
      </c>
      <c r="S4" s="1" t="s">
        <v>255</v>
      </c>
      <c r="T4" s="1" t="s">
        <v>256</v>
      </c>
    </row>
    <row r="5" s="1" customFormat="1" spans="1:20">
      <c r="A5" s="1" t="s">
        <v>158</v>
      </c>
      <c r="B5" s="1" t="s">
        <v>153</v>
      </c>
      <c r="C5" s="1" t="s">
        <v>159</v>
      </c>
      <c r="D5" s="1" t="s">
        <v>161</v>
      </c>
      <c r="E5" s="1" t="s">
        <v>263</v>
      </c>
      <c r="F5" s="1" t="s">
        <v>153</v>
      </c>
      <c r="G5" s="1" t="s">
        <v>163</v>
      </c>
      <c r="H5" s="1" t="s">
        <v>248</v>
      </c>
      <c r="I5" s="1" t="s">
        <v>264</v>
      </c>
      <c r="J5" s="1" t="s">
        <v>250</v>
      </c>
      <c r="K5" s="1" t="s">
        <v>264</v>
      </c>
      <c r="L5" s="1" t="s">
        <v>264</v>
      </c>
      <c r="M5" s="1" t="s">
        <v>251</v>
      </c>
      <c r="N5" s="1" t="s">
        <v>251</v>
      </c>
      <c r="O5" s="1" t="s">
        <v>252</v>
      </c>
      <c r="P5" s="1" t="s">
        <v>253</v>
      </c>
      <c r="Q5" s="1" t="s">
        <v>265</v>
      </c>
      <c r="R5" s="1" t="s">
        <v>74</v>
      </c>
      <c r="S5" s="1" t="s">
        <v>255</v>
      </c>
      <c r="T5" s="1" t="s">
        <v>256</v>
      </c>
    </row>
    <row r="6" s="1" customFormat="1" spans="1:20">
      <c r="A6" s="1" t="s">
        <v>192</v>
      </c>
      <c r="B6" s="1" t="s">
        <v>153</v>
      </c>
      <c r="C6" s="1" t="s">
        <v>193</v>
      </c>
      <c r="D6" s="1" t="s">
        <v>195</v>
      </c>
      <c r="E6" s="1" t="s">
        <v>266</v>
      </c>
      <c r="F6" s="1" t="s">
        <v>153</v>
      </c>
      <c r="G6" s="1" t="s">
        <v>173</v>
      </c>
      <c r="H6" s="1" t="s">
        <v>248</v>
      </c>
      <c r="I6" s="1" t="s">
        <v>267</v>
      </c>
      <c r="J6" s="1" t="s">
        <v>250</v>
      </c>
      <c r="K6" s="1" t="s">
        <v>267</v>
      </c>
      <c r="L6" s="1" t="s">
        <v>267</v>
      </c>
      <c r="M6" s="1" t="s">
        <v>251</v>
      </c>
      <c r="N6" s="1" t="s">
        <v>251</v>
      </c>
      <c r="O6" s="1" t="s">
        <v>252</v>
      </c>
      <c r="P6" s="1" t="s">
        <v>253</v>
      </c>
      <c r="Q6" s="1" t="s">
        <v>268</v>
      </c>
      <c r="R6" s="1" t="s">
        <v>74</v>
      </c>
      <c r="S6" s="1" t="s">
        <v>255</v>
      </c>
      <c r="T6" s="1" t="s">
        <v>256</v>
      </c>
    </row>
    <row r="7" s="1" customFormat="1" spans="1:20">
      <c r="A7" s="1" t="s">
        <v>148</v>
      </c>
      <c r="B7" s="1" t="s">
        <v>143</v>
      </c>
      <c r="C7" s="1" t="s">
        <v>149</v>
      </c>
      <c r="D7" s="1" t="s">
        <v>246</v>
      </c>
      <c r="E7" s="1" t="s">
        <v>269</v>
      </c>
      <c r="F7" s="1" t="s">
        <v>143</v>
      </c>
      <c r="G7" s="1" t="s">
        <v>153</v>
      </c>
      <c r="H7" s="1" t="s">
        <v>248</v>
      </c>
      <c r="I7" s="1" t="s">
        <v>270</v>
      </c>
      <c r="J7" s="1" t="s">
        <v>250</v>
      </c>
      <c r="K7" s="1" t="s">
        <v>270</v>
      </c>
      <c r="L7" s="1" t="s">
        <v>270</v>
      </c>
      <c r="M7" s="1" t="s">
        <v>251</v>
      </c>
      <c r="N7" s="1" t="s">
        <v>251</v>
      </c>
      <c r="O7" s="1" t="s">
        <v>252</v>
      </c>
      <c r="P7" s="1" t="s">
        <v>253</v>
      </c>
      <c r="Q7" s="1" t="s">
        <v>271</v>
      </c>
      <c r="R7" s="1" t="s">
        <v>74</v>
      </c>
      <c r="S7" s="1" t="s">
        <v>255</v>
      </c>
      <c r="T7" s="1" t="s">
        <v>256</v>
      </c>
    </row>
    <row r="8" s="1" customFormat="1" spans="1:20">
      <c r="A8" s="1" t="s">
        <v>138</v>
      </c>
      <c r="B8" s="1" t="s">
        <v>124</v>
      </c>
      <c r="C8" s="1" t="s">
        <v>139</v>
      </c>
      <c r="D8" s="1" t="s">
        <v>141</v>
      </c>
      <c r="E8" s="1" t="s">
        <v>272</v>
      </c>
      <c r="F8" s="1" t="s">
        <v>124</v>
      </c>
      <c r="G8" s="1" t="s">
        <v>143</v>
      </c>
      <c r="H8" s="1" t="s">
        <v>248</v>
      </c>
      <c r="I8" s="1" t="s">
        <v>273</v>
      </c>
      <c r="J8" s="1" t="s">
        <v>250</v>
      </c>
      <c r="K8" s="1" t="s">
        <v>273</v>
      </c>
      <c r="L8" s="1" t="s">
        <v>273</v>
      </c>
      <c r="M8" s="1" t="s">
        <v>251</v>
      </c>
      <c r="N8" s="1" t="s">
        <v>251</v>
      </c>
      <c r="O8" s="1" t="s">
        <v>252</v>
      </c>
      <c r="P8" s="1" t="s">
        <v>253</v>
      </c>
      <c r="Q8" s="1" t="s">
        <v>274</v>
      </c>
      <c r="R8" s="1" t="s">
        <v>74</v>
      </c>
      <c r="S8" s="1" t="s">
        <v>255</v>
      </c>
      <c r="T8" s="1" t="s">
        <v>256</v>
      </c>
    </row>
    <row r="9" s="1" customFormat="1" spans="1:20">
      <c r="A9" s="1" t="s">
        <v>129</v>
      </c>
      <c r="B9" s="1" t="s">
        <v>82</v>
      </c>
      <c r="C9" s="1" t="s">
        <v>130</v>
      </c>
      <c r="D9" s="1" t="s">
        <v>132</v>
      </c>
      <c r="E9" s="1" t="s">
        <v>275</v>
      </c>
      <c r="F9" s="1" t="s">
        <v>104</v>
      </c>
      <c r="G9" s="1" t="s">
        <v>124</v>
      </c>
      <c r="H9" s="1" t="s">
        <v>248</v>
      </c>
      <c r="I9" s="1" t="s">
        <v>276</v>
      </c>
      <c r="J9" s="1" t="s">
        <v>250</v>
      </c>
      <c r="K9" s="1" t="s">
        <v>276</v>
      </c>
      <c r="L9" s="1" t="s">
        <v>276</v>
      </c>
      <c r="M9" s="1" t="s">
        <v>251</v>
      </c>
      <c r="N9" s="1" t="s">
        <v>251</v>
      </c>
      <c r="O9" s="1" t="s">
        <v>252</v>
      </c>
      <c r="P9" s="1" t="s">
        <v>253</v>
      </c>
      <c r="Q9" s="1" t="s">
        <v>277</v>
      </c>
      <c r="R9" s="1" t="s">
        <v>74</v>
      </c>
      <c r="S9" s="1" t="s">
        <v>255</v>
      </c>
      <c r="T9" s="1" t="s">
        <v>256</v>
      </c>
    </row>
    <row r="10" s="1" customFormat="1" spans="1:20">
      <c r="A10" s="1" t="s">
        <v>109</v>
      </c>
      <c r="B10" s="1" t="s">
        <v>82</v>
      </c>
      <c r="C10" s="1" t="s">
        <v>110</v>
      </c>
      <c r="D10" s="1" t="s">
        <v>278</v>
      </c>
      <c r="E10" s="1" t="s">
        <v>279</v>
      </c>
      <c r="F10" s="1" t="s">
        <v>82</v>
      </c>
      <c r="G10" s="1" t="s">
        <v>104</v>
      </c>
      <c r="H10" s="1" t="s">
        <v>248</v>
      </c>
      <c r="I10" s="1" t="s">
        <v>280</v>
      </c>
      <c r="J10" s="1" t="s">
        <v>250</v>
      </c>
      <c r="K10" s="1" t="s">
        <v>280</v>
      </c>
      <c r="L10" s="1" t="s">
        <v>280</v>
      </c>
      <c r="M10" s="1" t="s">
        <v>251</v>
      </c>
      <c r="N10" s="1" t="s">
        <v>251</v>
      </c>
      <c r="O10" s="1" t="s">
        <v>252</v>
      </c>
      <c r="P10" s="1" t="s">
        <v>253</v>
      </c>
      <c r="Q10" s="1" t="s">
        <v>281</v>
      </c>
      <c r="R10" s="1" t="s">
        <v>74</v>
      </c>
      <c r="S10" s="1" t="s">
        <v>255</v>
      </c>
      <c r="T10" s="1" t="s">
        <v>256</v>
      </c>
    </row>
    <row r="11" s="1" customFormat="1" spans="1:20">
      <c r="A11" s="1" t="s">
        <v>88</v>
      </c>
      <c r="B11" s="1" t="s">
        <v>93</v>
      </c>
      <c r="C11" s="1" t="s">
        <v>89</v>
      </c>
      <c r="D11" s="1" t="s">
        <v>91</v>
      </c>
      <c r="E11" s="1" t="s">
        <v>282</v>
      </c>
      <c r="F11" s="1" t="s">
        <v>93</v>
      </c>
      <c r="G11" s="1" t="s">
        <v>82</v>
      </c>
      <c r="H11" s="1" t="s">
        <v>248</v>
      </c>
      <c r="I11" s="1" t="s">
        <v>283</v>
      </c>
      <c r="J11" s="1" t="s">
        <v>250</v>
      </c>
      <c r="K11" s="1" t="s">
        <v>283</v>
      </c>
      <c r="L11" s="1" t="s">
        <v>283</v>
      </c>
      <c r="M11" s="1" t="s">
        <v>251</v>
      </c>
      <c r="N11" s="1" t="s">
        <v>251</v>
      </c>
      <c r="O11" s="1" t="s">
        <v>252</v>
      </c>
      <c r="P11" s="1" t="s">
        <v>253</v>
      </c>
      <c r="Q11" s="1" t="s">
        <v>284</v>
      </c>
      <c r="R11" s="1" t="s">
        <v>74</v>
      </c>
      <c r="S11" s="1" t="s">
        <v>255</v>
      </c>
      <c r="T11" s="1" t="s">
        <v>256</v>
      </c>
    </row>
    <row r="12" s="1" customFormat="1" spans="1:20">
      <c r="A12" s="1" t="s">
        <v>118</v>
      </c>
      <c r="B12" s="1" t="s">
        <v>123</v>
      </c>
      <c r="C12" s="1" t="s">
        <v>119</v>
      </c>
      <c r="D12" s="1" t="s">
        <v>121</v>
      </c>
      <c r="E12" s="1" t="s">
        <v>285</v>
      </c>
      <c r="F12" s="1" t="s">
        <v>104</v>
      </c>
      <c r="G12" s="1" t="s">
        <v>124</v>
      </c>
      <c r="H12" s="1" t="s">
        <v>248</v>
      </c>
      <c r="I12" s="1" t="s">
        <v>286</v>
      </c>
      <c r="J12" s="1" t="s">
        <v>250</v>
      </c>
      <c r="K12" s="1" t="s">
        <v>286</v>
      </c>
      <c r="L12" s="1" t="s">
        <v>286</v>
      </c>
      <c r="M12" s="1" t="s">
        <v>251</v>
      </c>
      <c r="N12" s="1" t="s">
        <v>251</v>
      </c>
      <c r="O12" s="1" t="s">
        <v>252</v>
      </c>
      <c r="P12" s="1" t="s">
        <v>253</v>
      </c>
      <c r="Q12" s="1" t="s">
        <v>287</v>
      </c>
      <c r="R12" s="1" t="s">
        <v>74</v>
      </c>
      <c r="S12" s="1" t="s">
        <v>255</v>
      </c>
      <c r="T12" s="1" t="s">
        <v>288</v>
      </c>
    </row>
    <row r="13" s="1" customFormat="1" spans="1:20">
      <c r="A13" s="1" t="s">
        <v>98</v>
      </c>
      <c r="B13" s="1" t="s">
        <v>103</v>
      </c>
      <c r="C13" s="1" t="s">
        <v>99</v>
      </c>
      <c r="D13" s="1" t="s">
        <v>101</v>
      </c>
      <c r="E13" s="1" t="s">
        <v>289</v>
      </c>
      <c r="F13" s="1" t="s">
        <v>81</v>
      </c>
      <c r="G13" s="1" t="s">
        <v>104</v>
      </c>
      <c r="H13" s="1" t="s">
        <v>248</v>
      </c>
      <c r="I13" s="1" t="s">
        <v>290</v>
      </c>
      <c r="J13" s="1" t="s">
        <v>250</v>
      </c>
      <c r="K13" s="1" t="s">
        <v>290</v>
      </c>
      <c r="L13" s="1" t="s">
        <v>290</v>
      </c>
      <c r="M13" s="1" t="s">
        <v>251</v>
      </c>
      <c r="N13" s="1" t="s">
        <v>251</v>
      </c>
      <c r="O13" s="1" t="s">
        <v>252</v>
      </c>
      <c r="P13" s="1" t="s">
        <v>253</v>
      </c>
      <c r="Q13" s="1" t="s">
        <v>291</v>
      </c>
      <c r="R13" s="1" t="s">
        <v>74</v>
      </c>
      <c r="S13" s="1" t="s">
        <v>255</v>
      </c>
      <c r="T13" s="1" t="s">
        <v>256</v>
      </c>
    </row>
    <row r="14" s="1" customFormat="1" spans="1:20">
      <c r="A14" s="1" t="s">
        <v>71</v>
      </c>
      <c r="B14" s="1" t="s">
        <v>80</v>
      </c>
      <c r="C14" s="1" t="s">
        <v>72</v>
      </c>
      <c r="D14" s="1" t="s">
        <v>77</v>
      </c>
      <c r="E14" s="1" t="s">
        <v>292</v>
      </c>
      <c r="F14" s="1" t="s">
        <v>81</v>
      </c>
      <c r="G14" s="1" t="s">
        <v>82</v>
      </c>
      <c r="H14" s="1" t="s">
        <v>248</v>
      </c>
      <c r="I14" s="1" t="s">
        <v>293</v>
      </c>
      <c r="J14" s="1" t="s">
        <v>250</v>
      </c>
      <c r="K14" s="1" t="s">
        <v>293</v>
      </c>
      <c r="L14" s="1" t="s">
        <v>293</v>
      </c>
      <c r="M14" s="1" t="s">
        <v>251</v>
      </c>
      <c r="N14" s="1" t="s">
        <v>251</v>
      </c>
      <c r="O14" s="1" t="s">
        <v>252</v>
      </c>
      <c r="P14" s="1" t="s">
        <v>253</v>
      </c>
      <c r="Q14" s="1" t="s">
        <v>294</v>
      </c>
      <c r="R14" s="1" t="s">
        <v>74</v>
      </c>
      <c r="S14" s="1" t="s">
        <v>255</v>
      </c>
      <c r="T14" s="1" t="s">
        <v>256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2021-05-11T09:35:19Z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5C96FA35F2D249C9ABD74DE807EAA87A</vt:lpwstr>
  </property>
</Properties>
</file>