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对账!$A$1:$J$17</definedName>
  </definedNames>
  <calcPr calcId="144525"/>
</workbook>
</file>

<file path=xl/sharedStrings.xml><?xml version="1.0" encoding="utf-8"?>
<sst xmlns="http://schemas.openxmlformats.org/spreadsheetml/2006/main" count="962" uniqueCount="314">
  <si>
    <t>去哪儿网酒店预付对账单</t>
  </si>
  <si>
    <t>供应商名称：</t>
  </si>
  <si>
    <t>趣悠游</t>
  </si>
  <si>
    <t>结算周期：</t>
  </si>
  <si>
    <t>2021-05-03至2021-05-09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</si>
  <si>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</si>
  <si>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</si>
  <si>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</si>
  <si>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</si>
  <si>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</si>
  <si>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</si>
  <si>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</si>
  <si>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</si>
  <si>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</si>
  <si>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</si>
  <si>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</si>
  <si>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</si>
  <si>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</si>
  <si>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</si>
  <si>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</si>
  <si>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¥43,880.90</t>
  </si>
  <si>
    <t>¥4,094.90</t>
  </si>
  <si>
    <t>¥2,002.97</t>
  </si>
  <si>
    <t>¥41,788.97</t>
  </si>
  <si>
    <t>分类信息</t>
  </si>
  <si>
    <t>业务类型</t>
  </si>
  <si>
    <t>酒店预付（点击查看明细）</t>
  </si>
  <si>
    <t>¥39,786.00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</si>
  <si>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</si>
  <si>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</si>
  <si>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</si>
  <si>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</si>
  <si>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</si>
  <si>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</si>
  <si>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</si>
  <si>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</si>
  <si>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</si>
  <si>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</si>
  <si>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</si>
  <si>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</si>
  <si>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</si>
  <si>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</si>
  <si>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</si>
  <si>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</si>
  <si>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</si>
  <si>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</si>
  <si>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</si>
  <si>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</si>
  <si>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</si>
  <si>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</si>
  <si>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</si>
  <si>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</si>
  <si>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</si>
  <si>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</si>
  <si>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</si>
  <si>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</si>
  <si>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</si>
  <si>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</si>
  <si>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</si>
  <si>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</si>
  <si>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</si>
  <si>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</si>
  <si>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</si>
  <si>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</si>
  <si>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</si>
  <si>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</si>
  <si>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</si>
  <si>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</si>
  <si>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</si>
  <si>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</si>
  <si>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</si>
  <si>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702612148198</t>
  </si>
  <si>
    <t>2081232</t>
  </si>
  <si>
    <t>酒店预付</t>
  </si>
  <si>
    <t>否</t>
  </si>
  <si>
    <t>普通</t>
  </si>
  <si>
    <t>197275715</t>
  </si>
  <si>
    <t>新加坡丽思卡尔顿美年酒店 (Staycation Approved)</t>
  </si>
  <si>
    <t>1626188</t>
  </si>
  <si>
    <t>HUANG/YONG</t>
  </si>
  <si>
    <t>2021-04-24</t>
  </si>
  <si>
    <t>2021-05-03</t>
  </si>
  <si>
    <t>¥20,079.00</t>
  </si>
  <si>
    <t>¥2,160.00</t>
  </si>
  <si>
    <t>¥17,919.00</t>
  </si>
  <si>
    <t>Deluxe Marina King Room</t>
  </si>
  <si>
    <t>WEBSITE</t>
  </si>
  <si>
    <t>702619950750</t>
  </si>
  <si>
    <t>2095104</t>
  </si>
  <si>
    <t>221842439</t>
  </si>
  <si>
    <t>澳门葡京酒店</t>
  </si>
  <si>
    <t>LIU/junying|LIU/JUNYING</t>
  </si>
  <si>
    <t>2021-05-01</t>
  </si>
  <si>
    <t>2021-05-02</t>
  </si>
  <si>
    <t>¥1,505.90</t>
  </si>
  <si>
    <t>¥161.90</t>
  </si>
  <si>
    <t>¥1,344.00</t>
  </si>
  <si>
    <t>Royal Tower</t>
  </si>
  <si>
    <t>702619552004</t>
  </si>
  <si>
    <t>2093528</t>
  </si>
  <si>
    <t>804839554</t>
  </si>
  <si>
    <t>圣巴巴拉丽思卡尔顿酒店</t>
  </si>
  <si>
    <t>CHEN/TAIYU</t>
  </si>
  <si>
    <t>¥3,263.00</t>
  </si>
  <si>
    <t>¥298.00</t>
  </si>
  <si>
    <t>¥2,965.00</t>
  </si>
  <si>
    <t>Deluxe King room with Balcony</t>
  </si>
  <si>
    <t>702610100776</t>
  </si>
  <si>
    <t>2077120</t>
  </si>
  <si>
    <t>221844710</t>
  </si>
  <si>
    <t>澳门雅辰酒店 (前金丽华酒店)</t>
  </si>
  <si>
    <t>YAN/QINGYU</t>
  </si>
  <si>
    <t>2021-04-22</t>
  </si>
  <si>
    <t>2021-05-04</t>
  </si>
  <si>
    <t>¥2,115.00</t>
  </si>
  <si>
    <t>¥168.00</t>
  </si>
  <si>
    <t>¥1,947.00</t>
  </si>
  <si>
    <t>Twin/Double room - De Luxe</t>
  </si>
  <si>
    <t>702621581309</t>
  </si>
  <si>
    <t>2097415</t>
  </si>
  <si>
    <t>820593751</t>
  </si>
  <si>
    <t>Page148</t>
  </si>
  <si>
    <t>TANG/YUQI</t>
  </si>
  <si>
    <t>¥464.00</t>
  </si>
  <si>
    <t>¥35.00</t>
  </si>
  <si>
    <t>¥429.00</t>
  </si>
  <si>
    <t>deluxe greenery with 4g pocket wi-fi device room</t>
  </si>
  <si>
    <t>702604262658</t>
  </si>
  <si>
    <t>2068887</t>
  </si>
  <si>
    <t>197309012</t>
  </si>
  <si>
    <t>达拉斯市中心白玉兰大酒店</t>
  </si>
  <si>
    <t>ZHANG/DIAN</t>
  </si>
  <si>
    <t>2021-04-16</t>
  </si>
  <si>
    <t>¥1,408.00</t>
  </si>
  <si>
    <t>¥106.00</t>
  </si>
  <si>
    <t>¥1,302.00</t>
  </si>
  <si>
    <t>deluxe queen bed room</t>
  </si>
  <si>
    <t>702581545244</t>
  </si>
  <si>
    <t>2032987</t>
  </si>
  <si>
    <t>239988296</t>
  </si>
  <si>
    <t>澳门瑞吉酒店</t>
  </si>
  <si>
    <t>CHEN/XIAOYAN</t>
  </si>
  <si>
    <t>2021-03-24</t>
  </si>
  <si>
    <t>2021-05-05</t>
  </si>
  <si>
    <t>¥4,221.00</t>
  </si>
  <si>
    <t>¥279.00</t>
  </si>
  <si>
    <t>¥3,942.00</t>
  </si>
  <si>
    <t>Deluxe King Bed Room</t>
  </si>
  <si>
    <t>702611130135</t>
  </si>
  <si>
    <t>2078957</t>
  </si>
  <si>
    <t>MA/ZHIDA|SUN/XIN</t>
  </si>
  <si>
    <t>2021-04-23</t>
  </si>
  <si>
    <t>¥108.00</t>
  </si>
  <si>
    <t>¥1,236.00</t>
  </si>
  <si>
    <t>Superior Twin Room</t>
  </si>
  <si>
    <t>702621577248</t>
  </si>
  <si>
    <t>2097944</t>
  </si>
  <si>
    <t>197323655</t>
  </si>
  <si>
    <t>新加坡怡阁大酒店，良木园酒店集团成员 (Staycation Approved)</t>
  </si>
  <si>
    <t>LI/SHAN</t>
  </si>
  <si>
    <t>¥1,366.00</t>
  </si>
  <si>
    <t>¥138.00</t>
  </si>
  <si>
    <t>¥1,228.00</t>
  </si>
  <si>
    <t>Superior Room</t>
  </si>
  <si>
    <t>702620511597</t>
  </si>
  <si>
    <t>2095861</t>
  </si>
  <si>
    <t>221861930</t>
  </si>
  <si>
    <t>首尔九砖酒店</t>
  </si>
  <si>
    <t>ZHAO/XINGWEN|ZHENG/XIANGYU</t>
  </si>
  <si>
    <t>2021-05-07</t>
  </si>
  <si>
    <t>¥928.00</t>
  </si>
  <si>
    <t>¥70.00</t>
  </si>
  <si>
    <t>¥858.00</t>
  </si>
  <si>
    <t>Superior Double room</t>
  </si>
  <si>
    <t>702624707536</t>
  </si>
  <si>
    <t>2101996</t>
  </si>
  <si>
    <t>804839260</t>
  </si>
  <si>
    <t>日本桥奢华酒店</t>
  </si>
  <si>
    <t>ZHANG/YANG|ZHANG/SENYE</t>
  </si>
  <si>
    <t>2021-05-06</t>
  </si>
  <si>
    <t>¥195.00</t>
  </si>
  <si>
    <t>¥19.00</t>
  </si>
  <si>
    <t>¥176.00</t>
  </si>
  <si>
    <t>standard twin room non smoking</t>
  </si>
  <si>
    <t>702607451598</t>
  </si>
  <si>
    <t>2073499</t>
  </si>
  <si>
    <t>221835686</t>
  </si>
  <si>
    <t>铜锣湾如心酒店 (前身为如心铜锣湾海景酒店)</t>
  </si>
  <si>
    <t>PAK/MEIPO</t>
  </si>
  <si>
    <t>2021-04-19</t>
  </si>
  <si>
    <t>¥1,776.00</t>
  </si>
  <si>
    <t>¥144.00</t>
  </si>
  <si>
    <t>¥1,632.00</t>
  </si>
  <si>
    <t>Standard Twin Room</t>
  </si>
  <si>
    <t>702626881586</t>
  </si>
  <si>
    <t>2104159</t>
  </si>
  <si>
    <t>221838068</t>
  </si>
  <si>
    <t>澳门凯旋门酒店</t>
  </si>
  <si>
    <t>CHEN/MINGJIA</t>
  </si>
  <si>
    <t>2021-05-08</t>
  </si>
  <si>
    <t>2021-05-09</t>
  </si>
  <si>
    <t>¥476.00</t>
  </si>
  <si>
    <t>¥52.00</t>
  </si>
  <si>
    <t>¥424.00</t>
  </si>
  <si>
    <t>premier king-size room</t>
  </si>
  <si>
    <t>702618928143</t>
  </si>
  <si>
    <t>2091886</t>
  </si>
  <si>
    <t>197278253</t>
  </si>
  <si>
    <t>纽约时代广场洲际酒店</t>
  </si>
  <si>
    <t>GAO/SHENG</t>
  </si>
  <si>
    <t>2021-04-30</t>
  </si>
  <si>
    <t>¥4,740.00</t>
  </si>
  <si>
    <t>¥356.00</t>
  </si>
  <si>
    <t>¥4,384.00</t>
  </si>
  <si>
    <t>superior king bed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</si>
  <si>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</si>
  <si>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</si>
  <si>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</si>
  <si>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</si>
  <si>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</si>
  <si>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</si>
  <si>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</si>
  <si>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</si>
  <si>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</si>
  <si>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csg_manual_202104301022082109058</t>
  </si>
  <si>
    <t>702589797557</t>
  </si>
  <si>
    <t>1615646</t>
  </si>
  <si>
    <t>赔付-房费追回</t>
  </si>
  <si>
    <t>¥18.97</t>
  </si>
  <si>
    <t>--</t>
  </si>
  <si>
    <t>订单702589797557取消扣除435人民币，我处已结算416.03人民币，故补回贵司435-416.03=18.97人民币</t>
  </si>
  <si>
    <t>csg_manual_202104270912457692949</t>
  </si>
  <si>
    <t>702589701546</t>
  </si>
  <si>
    <t>2021-04-27</t>
  </si>
  <si>
    <t>¥1,984.00</t>
  </si>
  <si>
    <t>订单702589701546，经再次核实，申诉通过，退回已追赔金额1984人民币</t>
  </si>
  <si>
    <t>返现日期</t>
  </si>
  <si>
    <t>，</t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</si>
  <si>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18.97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</si>
  <si>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1984</t>
    </r>
    <r>
      <rPr>
        <sz val="10"/>
        <rFont val="宋体"/>
        <charset val="134"/>
      </rPr>
      <t>元</t>
    </r>
  </si>
  <si>
    <r>
      <t xml:space="preserve">A210511162535481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18343</t>
    </r>
    <r>
      <rPr>
        <sz val="10"/>
        <rFont val="宋体"/>
        <charset val="134"/>
      </rPr>
      <t>元</t>
    </r>
  </si>
  <si>
    <r>
      <t xml:space="preserve">A210511162630481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23445.97</t>
    </r>
    <r>
      <rPr>
        <sz val="10"/>
        <rFont val="宋体"/>
        <charset val="134"/>
      </rPr>
      <t>元</t>
    </r>
  </si>
  <si>
    <r>
      <t>总计：</t>
    </r>
    <r>
      <rPr>
        <sz val="10"/>
        <rFont val="Arial"/>
        <charset val="134"/>
      </rPr>
      <t>41788.97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</si>
  <si>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</si>
  <si>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</si>
  <si>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</si>
  <si>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</si>
  <si>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</si>
  <si>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</si>
  <si>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</si>
  <si>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</si>
  <si>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</si>
  <si>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</si>
  <si>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</si>
  <si>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</si>
  <si>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</si>
  <si>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</si>
  <si>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</si>
  <si>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</si>
  <si>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CHEN MINGJIA</t>
  </si>
  <si>
    <t>退房日周结</t>
  </si>
  <si>
    <t>424.00</t>
  </si>
  <si>
    <t>RMB</t>
  </si>
  <si>
    <t>0</t>
  </si>
  <si>
    <t>0.00</t>
  </si>
  <si>
    <t>趣悠游国际直连</t>
  </si>
  <si>
    <t>2021-05-08 10:32:58</t>
  </si>
  <si>
    <t>广州汇登信息科技有限公司</t>
  </si>
  <si>
    <t>直采</t>
  </si>
  <si>
    <t>ZHANG YANG,ZHANG SENYE</t>
  </si>
  <si>
    <t>176.00</t>
  </si>
  <si>
    <t>2021-05-06 16:28:30</t>
  </si>
  <si>
    <t>直连</t>
  </si>
  <si>
    <t>怡阁酒店</t>
  </si>
  <si>
    <t>LI SHAN</t>
  </si>
  <si>
    <t>1228.00</t>
  </si>
  <si>
    <t>2021-05-03 19:41:53</t>
  </si>
  <si>
    <t>Page148精品酒店尖沙咀</t>
  </si>
  <si>
    <t>TANG YUQI</t>
  </si>
  <si>
    <t>429.00</t>
  </si>
  <si>
    <t>2021-05-03 14:52:54</t>
  </si>
  <si>
    <t>9布里克酒店</t>
  </si>
  <si>
    <t>ZHAO XINGWEN,ZHENG XIANGYU</t>
  </si>
  <si>
    <t>858.00</t>
  </si>
  <si>
    <t>2021-05-02 12:27:23</t>
  </si>
  <si>
    <t>LIU junying,LIU JUNYING</t>
  </si>
  <si>
    <t>1344.00</t>
  </si>
  <si>
    <t>2021-05-01 21:48:51</t>
  </si>
  <si>
    <t>CHEN TAIYU</t>
  </si>
  <si>
    <t>2965.00</t>
  </si>
  <si>
    <t>2021-05-01 06:52:14</t>
  </si>
  <si>
    <t>GAO SHENG</t>
  </si>
  <si>
    <t>4384.00</t>
  </si>
  <si>
    <t>2021-04-30 07:58:26</t>
  </si>
  <si>
    <t>HUANG YONG</t>
  </si>
  <si>
    <t>17919.00</t>
  </si>
  <si>
    <t>2021-04-24 15:44:15</t>
  </si>
  <si>
    <t>MA ZHIDA,SUN XIN</t>
  </si>
  <si>
    <t>1236.00</t>
  </si>
  <si>
    <t>2021-04-23 09:57:34</t>
  </si>
  <si>
    <t>澳门金丽华酒店</t>
  </si>
  <si>
    <t>YAN QINGYU</t>
  </si>
  <si>
    <t>1947.00</t>
  </si>
  <si>
    <t>2021-04-22 03:47:50</t>
  </si>
  <si>
    <t>香港如心铜锣湾海景酒店</t>
  </si>
  <si>
    <t>PAK MEIPO</t>
  </si>
  <si>
    <t>1632.00</t>
  </si>
  <si>
    <t>2021-04-19 14:52:45</t>
  </si>
  <si>
    <t>ZHANG DIAN</t>
  </si>
  <si>
    <t>1302.00</t>
  </si>
  <si>
    <t>2021-04-16 10:51:22</t>
  </si>
  <si>
    <t>CHEN XIAOYAN</t>
  </si>
  <si>
    <t>3942.00</t>
  </si>
  <si>
    <t>2021-03-24 16:44:51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</si>
</sst>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15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4" fillId="19" borderId="17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29" fillId="20" borderId="16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9"/>
      <c r="H3" s="9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9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81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100</v>
      </c>
      <c r="H4" s="7" t="s">
        <v>101</v>
      </c>
      <c r="I4" s="7" t="s">
        <v>78</v>
      </c>
      <c r="J4" s="7" t="s">
        <v>2</v>
      </c>
      <c r="K4" s="7" t="s">
        <v>102</v>
      </c>
      <c r="L4" s="7">
        <v>1</v>
      </c>
      <c r="M4" s="7">
        <v>1</v>
      </c>
      <c r="N4" s="7" t="s">
        <v>92</v>
      </c>
      <c r="O4" s="7" t="s">
        <v>93</v>
      </c>
      <c r="P4" s="7" t="s">
        <v>81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109</v>
      </c>
      <c r="H5" s="7" t="s">
        <v>110</v>
      </c>
      <c r="I5" s="7" t="s">
        <v>78</v>
      </c>
      <c r="J5" s="7" t="s">
        <v>2</v>
      </c>
      <c r="K5" s="7" t="s">
        <v>111</v>
      </c>
      <c r="L5" s="7">
        <v>1</v>
      </c>
      <c r="M5" s="7">
        <v>3</v>
      </c>
      <c r="N5" s="7" t="s">
        <v>112</v>
      </c>
      <c r="O5" s="7" t="s">
        <v>92</v>
      </c>
      <c r="P5" s="7" t="s">
        <v>113</v>
      </c>
      <c r="Q5" s="7"/>
      <c r="R5" s="12" t="s">
        <v>114</v>
      </c>
      <c r="S5" s="14" t="s">
        <v>19</v>
      </c>
      <c r="T5" s="7"/>
      <c r="U5" s="12" t="s">
        <v>19</v>
      </c>
      <c r="V5" s="12" t="s">
        <v>114</v>
      </c>
      <c r="W5" s="14" t="s">
        <v>115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73</v>
      </c>
      <c r="D6" s="6" t="s">
        <v>74</v>
      </c>
      <c r="E6" s="6" t="s">
        <v>75</v>
      </c>
      <c r="F6" s="6" t="s">
        <v>74</v>
      </c>
      <c r="G6" s="6" t="s">
        <v>120</v>
      </c>
      <c r="H6" s="7" t="s">
        <v>121</v>
      </c>
      <c r="I6" s="7" t="s">
        <v>78</v>
      </c>
      <c r="J6" s="7" t="s">
        <v>2</v>
      </c>
      <c r="K6" s="7" t="s">
        <v>122</v>
      </c>
      <c r="L6" s="7">
        <v>1</v>
      </c>
      <c r="M6" s="7">
        <v>1</v>
      </c>
      <c r="N6" s="7" t="s">
        <v>81</v>
      </c>
      <c r="O6" s="7" t="s">
        <v>81</v>
      </c>
      <c r="P6" s="7" t="s">
        <v>113</v>
      </c>
      <c r="Q6" s="7"/>
      <c r="R6" s="12" t="s">
        <v>123</v>
      </c>
      <c r="S6" s="14" t="s">
        <v>19</v>
      </c>
      <c r="T6" s="7"/>
      <c r="U6" s="12" t="s">
        <v>19</v>
      </c>
      <c r="V6" s="12" t="s">
        <v>123</v>
      </c>
      <c r="W6" s="14" t="s">
        <v>124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73</v>
      </c>
      <c r="D7" s="6" t="s">
        <v>74</v>
      </c>
      <c r="E7" s="6" t="s">
        <v>75</v>
      </c>
      <c r="F7" s="6" t="s">
        <v>74</v>
      </c>
      <c r="G7" s="6" t="s">
        <v>129</v>
      </c>
      <c r="H7" s="7" t="s">
        <v>130</v>
      </c>
      <c r="I7" s="7" t="s">
        <v>78</v>
      </c>
      <c r="J7" s="7" t="s">
        <v>2</v>
      </c>
      <c r="K7" s="7" t="s">
        <v>131</v>
      </c>
      <c r="L7" s="7">
        <v>1</v>
      </c>
      <c r="M7" s="7">
        <v>2</v>
      </c>
      <c r="N7" s="7" t="s">
        <v>132</v>
      </c>
      <c r="O7" s="7" t="s">
        <v>93</v>
      </c>
      <c r="P7" s="7" t="s">
        <v>113</v>
      </c>
      <c r="Q7" s="7"/>
      <c r="R7" s="12" t="s">
        <v>133</v>
      </c>
      <c r="S7" s="14" t="s">
        <v>19</v>
      </c>
      <c r="T7" s="7"/>
      <c r="U7" s="12" t="s">
        <v>19</v>
      </c>
      <c r="V7" s="12" t="s">
        <v>133</v>
      </c>
      <c r="W7" s="14" t="s">
        <v>134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73</v>
      </c>
      <c r="D8" s="6" t="s">
        <v>74</v>
      </c>
      <c r="E8" s="6" t="s">
        <v>75</v>
      </c>
      <c r="F8" s="6" t="s">
        <v>74</v>
      </c>
      <c r="G8" s="6" t="s">
        <v>139</v>
      </c>
      <c r="H8" s="7" t="s">
        <v>140</v>
      </c>
      <c r="I8" s="7" t="s">
        <v>78</v>
      </c>
      <c r="J8" s="7" t="s">
        <v>2</v>
      </c>
      <c r="K8" s="7" t="s">
        <v>141</v>
      </c>
      <c r="L8" s="7">
        <v>1</v>
      </c>
      <c r="M8" s="7">
        <v>3</v>
      </c>
      <c r="N8" s="7" t="s">
        <v>142</v>
      </c>
      <c r="O8" s="7" t="s">
        <v>93</v>
      </c>
      <c r="P8" s="7" t="s">
        <v>143</v>
      </c>
      <c r="Q8" s="7"/>
      <c r="R8" s="12" t="s">
        <v>144</v>
      </c>
      <c r="S8" s="14" t="s">
        <v>19</v>
      </c>
      <c r="T8" s="7"/>
      <c r="U8" s="12" t="s">
        <v>19</v>
      </c>
      <c r="V8" s="12" t="s">
        <v>144</v>
      </c>
      <c r="W8" s="14" t="s">
        <v>145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73</v>
      </c>
      <c r="D9" s="6" t="s">
        <v>74</v>
      </c>
      <c r="E9" s="6" t="s">
        <v>75</v>
      </c>
      <c r="F9" s="6" t="s">
        <v>74</v>
      </c>
      <c r="G9" s="6" t="s">
        <v>89</v>
      </c>
      <c r="H9" s="7" t="s">
        <v>90</v>
      </c>
      <c r="I9" s="7" t="s">
        <v>78</v>
      </c>
      <c r="J9" s="7" t="s">
        <v>2</v>
      </c>
      <c r="K9" s="7" t="s">
        <v>150</v>
      </c>
      <c r="L9" s="7">
        <v>1</v>
      </c>
      <c r="M9" s="7">
        <v>2</v>
      </c>
      <c r="N9" s="7" t="s">
        <v>151</v>
      </c>
      <c r="O9" s="7" t="s">
        <v>81</v>
      </c>
      <c r="P9" s="7" t="s">
        <v>143</v>
      </c>
      <c r="Q9" s="7"/>
      <c r="R9" s="12" t="s">
        <v>96</v>
      </c>
      <c r="S9" s="14" t="s">
        <v>19</v>
      </c>
      <c r="T9" s="7"/>
      <c r="U9" s="12" t="s">
        <v>19</v>
      </c>
      <c r="V9" s="12" t="s">
        <v>96</v>
      </c>
      <c r="W9" s="14" t="s">
        <v>152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157</v>
      </c>
      <c r="H10" s="7" t="s">
        <v>158</v>
      </c>
      <c r="I10" s="7" t="s">
        <v>78</v>
      </c>
      <c r="J10" s="7" t="s">
        <v>2</v>
      </c>
      <c r="K10" s="7" t="s">
        <v>159</v>
      </c>
      <c r="L10" s="7">
        <v>1</v>
      </c>
      <c r="M10" s="7">
        <v>2</v>
      </c>
      <c r="N10" s="7" t="s">
        <v>81</v>
      </c>
      <c r="O10" s="7" t="s">
        <v>81</v>
      </c>
      <c r="P10" s="7" t="s">
        <v>143</v>
      </c>
      <c r="Q10" s="7"/>
      <c r="R10" s="12" t="s">
        <v>160</v>
      </c>
      <c r="S10" s="14" t="s">
        <v>19</v>
      </c>
      <c r="T10" s="7"/>
      <c r="U10" s="12" t="s">
        <v>19</v>
      </c>
      <c r="V10" s="12" t="s">
        <v>160</v>
      </c>
      <c r="W10" s="14" t="s">
        <v>161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164</v>
      </c>
      <c r="B11" s="6" t="s">
        <v>165</v>
      </c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166</v>
      </c>
      <c r="H11" s="7" t="s">
        <v>167</v>
      </c>
      <c r="I11" s="7" t="s">
        <v>78</v>
      </c>
      <c r="J11" s="7" t="s">
        <v>2</v>
      </c>
      <c r="K11" s="7" t="s">
        <v>168</v>
      </c>
      <c r="L11" s="7">
        <v>1</v>
      </c>
      <c r="M11" s="7">
        <v>2</v>
      </c>
      <c r="N11" s="7" t="s">
        <v>93</v>
      </c>
      <c r="O11" s="7" t="s">
        <v>143</v>
      </c>
      <c r="P11" s="7" t="s">
        <v>169</v>
      </c>
      <c r="Q11" s="7"/>
      <c r="R11" s="12" t="s">
        <v>170</v>
      </c>
      <c r="S11" s="14" t="s">
        <v>19</v>
      </c>
      <c r="T11" s="7"/>
      <c r="U11" s="12" t="s">
        <v>19</v>
      </c>
      <c r="V11" s="12" t="s">
        <v>170</v>
      </c>
      <c r="W11" s="14" t="s">
        <v>171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174</v>
      </c>
      <c r="B12" s="6" t="s">
        <v>175</v>
      </c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176</v>
      </c>
      <c r="H12" s="7" t="s">
        <v>177</v>
      </c>
      <c r="I12" s="7" t="s">
        <v>78</v>
      </c>
      <c r="J12" s="7" t="s">
        <v>2</v>
      </c>
      <c r="K12" s="7" t="s">
        <v>178</v>
      </c>
      <c r="L12" s="7">
        <v>1</v>
      </c>
      <c r="M12" s="7">
        <v>1</v>
      </c>
      <c r="N12" s="7" t="s">
        <v>179</v>
      </c>
      <c r="O12" s="7" t="s">
        <v>179</v>
      </c>
      <c r="P12" s="7" t="s">
        <v>169</v>
      </c>
      <c r="Q12" s="7"/>
      <c r="R12" s="12" t="s">
        <v>180</v>
      </c>
      <c r="S12" s="14" t="s">
        <v>19</v>
      </c>
      <c r="T12" s="7"/>
      <c r="U12" s="12" t="s">
        <v>19</v>
      </c>
      <c r="V12" s="12" t="s">
        <v>180</v>
      </c>
      <c r="W12" s="14" t="s">
        <v>181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184</v>
      </c>
      <c r="B13" s="6" t="s">
        <v>185</v>
      </c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186</v>
      </c>
      <c r="H13" s="7" t="s">
        <v>187</v>
      </c>
      <c r="I13" s="7" t="s">
        <v>78</v>
      </c>
      <c r="J13" s="7" t="s">
        <v>2</v>
      </c>
      <c r="K13" s="7" t="s">
        <v>188</v>
      </c>
      <c r="L13" s="7">
        <v>1</v>
      </c>
      <c r="M13" s="7">
        <v>6</v>
      </c>
      <c r="N13" s="7" t="s">
        <v>189</v>
      </c>
      <c r="O13" s="7" t="s">
        <v>92</v>
      </c>
      <c r="P13" s="7" t="s">
        <v>169</v>
      </c>
      <c r="Q13" s="7"/>
      <c r="R13" s="12" t="s">
        <v>190</v>
      </c>
      <c r="S13" s="14" t="s">
        <v>19</v>
      </c>
      <c r="T13" s="7"/>
      <c r="U13" s="12" t="s">
        <v>19</v>
      </c>
      <c r="V13" s="12" t="s">
        <v>190</v>
      </c>
      <c r="W13" s="14" t="s">
        <v>191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192</v>
      </c>
      <c r="AD13" t="s">
        <v>6</v>
      </c>
      <c r="AE13" t="s">
        <v>193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194</v>
      </c>
      <c r="B14" s="6" t="s">
        <v>195</v>
      </c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196</v>
      </c>
      <c r="H14" s="7" t="s">
        <v>197</v>
      </c>
      <c r="I14" s="7" t="s">
        <v>78</v>
      </c>
      <c r="J14" s="7" t="s">
        <v>2</v>
      </c>
      <c r="K14" s="7" t="s">
        <v>198</v>
      </c>
      <c r="L14" s="7">
        <v>1</v>
      </c>
      <c r="M14" s="7">
        <v>1</v>
      </c>
      <c r="N14" s="7" t="s">
        <v>199</v>
      </c>
      <c r="O14" s="7" t="s">
        <v>199</v>
      </c>
      <c r="P14" s="7" t="s">
        <v>200</v>
      </c>
      <c r="Q14" s="7"/>
      <c r="R14" s="12" t="s">
        <v>201</v>
      </c>
      <c r="S14" s="14" t="s">
        <v>19</v>
      </c>
      <c r="T14" s="7"/>
      <c r="U14" s="12" t="s">
        <v>19</v>
      </c>
      <c r="V14" s="12" t="s">
        <v>201</v>
      </c>
      <c r="W14" s="14" t="s">
        <v>202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205</v>
      </c>
      <c r="B15" s="6" t="s">
        <v>206</v>
      </c>
      <c r="C15" s="6" t="s">
        <v>73</v>
      </c>
      <c r="D15" s="6" t="s">
        <v>74</v>
      </c>
      <c r="E15" s="6" t="s">
        <v>75</v>
      </c>
      <c r="F15" s="6" t="s">
        <v>74</v>
      </c>
      <c r="G15" s="6" t="s">
        <v>207</v>
      </c>
      <c r="H15" s="7" t="s">
        <v>208</v>
      </c>
      <c r="I15" s="7" t="s">
        <v>78</v>
      </c>
      <c r="J15" s="7" t="s">
        <v>2</v>
      </c>
      <c r="K15" s="7" t="s">
        <v>209</v>
      </c>
      <c r="L15" s="7">
        <v>1</v>
      </c>
      <c r="M15" s="7">
        <v>4</v>
      </c>
      <c r="N15" s="7" t="s">
        <v>210</v>
      </c>
      <c r="O15" s="7" t="s">
        <v>143</v>
      </c>
      <c r="P15" s="7" t="s">
        <v>200</v>
      </c>
      <c r="Q15" s="7"/>
      <c r="R15" s="12" t="s">
        <v>211</v>
      </c>
      <c r="S15" s="14" t="s">
        <v>19</v>
      </c>
      <c r="T15" s="7"/>
      <c r="U15" s="12" t="s">
        <v>19</v>
      </c>
      <c r="V15" s="12" t="s">
        <v>211</v>
      </c>
      <c r="W15" s="14" t="s">
        <v>212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86</v>
      </c>
      <c r="AG15" t="s">
        <v>74</v>
      </c>
      <c r="AH15" t="s">
        <v>19</v>
      </c>
    </row>
    <row r="16" customHeight="1" spans="1:32">
      <c r="A16" s="10" t="s">
        <v>215</v>
      </c>
      <c r="B16" s="10"/>
      <c r="C16" s="10" t="s">
        <v>216</v>
      </c>
      <c r="D16" s="10"/>
      <c r="E16" s="10"/>
      <c r="F16" s="10"/>
      <c r="G16" s="10" t="s">
        <v>216</v>
      </c>
      <c r="H16" s="10" t="s">
        <v>216</v>
      </c>
      <c r="I16" s="10" t="s">
        <v>216</v>
      </c>
      <c r="J16" s="10" t="s">
        <v>216</v>
      </c>
      <c r="K16" s="10" t="s">
        <v>216</v>
      </c>
      <c r="L16" s="10" t="s">
        <v>216</v>
      </c>
      <c r="M16" s="10" t="s">
        <v>216</v>
      </c>
      <c r="N16" s="10" t="s">
        <v>216</v>
      </c>
      <c r="O16" s="10" t="s">
        <v>216</v>
      </c>
      <c r="P16" s="10" t="s">
        <v>216</v>
      </c>
      <c r="Q16" s="10"/>
      <c r="R16" s="13" t="s">
        <v>20</v>
      </c>
      <c r="S16" s="13" t="s">
        <v>19</v>
      </c>
      <c r="T16" s="10" t="s">
        <v>216</v>
      </c>
      <c r="U16" s="13"/>
      <c r="V16" s="13" t="s">
        <v>20</v>
      </c>
      <c r="W16" s="13" t="s">
        <v>21</v>
      </c>
      <c r="X16" s="13"/>
      <c r="Y16" s="13"/>
      <c r="Z16" s="13"/>
      <c r="AA16" s="10"/>
      <c r="AB16" s="13"/>
      <c r="AC16" s="10"/>
      <c r="AD16" s="10" t="s">
        <v>216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217</v>
      </c>
      <c r="B1" s="4" t="s">
        <v>218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219</v>
      </c>
      <c r="H1" s="4" t="s">
        <v>220</v>
      </c>
      <c r="I1" s="4" t="s">
        <v>13</v>
      </c>
      <c r="J1" s="4" t="s">
        <v>17</v>
      </c>
      <c r="K1" s="4" t="s">
        <v>18</v>
      </c>
      <c r="L1" s="11" t="s">
        <v>221</v>
      </c>
      <c r="M1" s="4" t="s">
        <v>222</v>
      </c>
      <c r="N1" s="4" t="s">
        <v>223</v>
      </c>
    </row>
    <row r="2" ht="14.25" customHeight="1" spans="1:256">
      <c r="A2" s="6" t="s">
        <v>224</v>
      </c>
      <c r="B2" s="7" t="s">
        <v>225</v>
      </c>
      <c r="C2" s="7" t="s">
        <v>226</v>
      </c>
      <c r="D2" s="7" t="s">
        <v>2</v>
      </c>
      <c r="E2" s="7" t="s">
        <v>75</v>
      </c>
      <c r="F2" s="7" t="s">
        <v>74</v>
      </c>
      <c r="G2" s="7" t="s">
        <v>210</v>
      </c>
      <c r="H2" s="7" t="s">
        <v>227</v>
      </c>
      <c r="I2" s="12" t="s">
        <v>228</v>
      </c>
      <c r="J2" s="12" t="s">
        <v>19</v>
      </c>
      <c r="K2" s="12" t="s">
        <v>228</v>
      </c>
      <c r="L2" s="7" t="s">
        <v>229</v>
      </c>
      <c r="M2" s="7" t="s">
        <v>230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231</v>
      </c>
      <c r="B3" s="7" t="s">
        <v>232</v>
      </c>
      <c r="C3" s="7" t="s">
        <v>226</v>
      </c>
      <c r="D3" s="7" t="s">
        <v>2</v>
      </c>
      <c r="E3" s="7" t="s">
        <v>75</v>
      </c>
      <c r="F3" s="7" t="s">
        <v>74</v>
      </c>
      <c r="G3" s="7" t="s">
        <v>233</v>
      </c>
      <c r="H3" s="7" t="s">
        <v>227</v>
      </c>
      <c r="I3" s="12" t="s">
        <v>234</v>
      </c>
      <c r="J3" s="12" t="s">
        <v>19</v>
      </c>
      <c r="K3" s="12" t="s">
        <v>234</v>
      </c>
      <c r="L3" s="7" t="s">
        <v>229</v>
      </c>
      <c r="M3" s="7" t="s">
        <v>235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215</v>
      </c>
      <c r="B4" s="10" t="s">
        <v>216</v>
      </c>
      <c r="C4" s="10" t="s">
        <v>216</v>
      </c>
      <c r="D4" s="10" t="s">
        <v>216</v>
      </c>
      <c r="E4" s="10"/>
      <c r="F4" s="10"/>
      <c r="G4" s="10" t="s">
        <v>216</v>
      </c>
      <c r="H4" s="10" t="s">
        <v>216</v>
      </c>
      <c r="I4" s="13" t="s">
        <v>22</v>
      </c>
      <c r="J4" s="13"/>
      <c r="K4" s="13"/>
      <c r="L4" s="10"/>
      <c r="M4" s="10" t="s">
        <v>216</v>
      </c>
      <c r="N4" t="s">
        <v>216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236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E29" sqref="E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237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17919</v>
      </c>
      <c r="E2" t="str">
        <f>VLOOKUP(A2,HOP!A:L,12,0)</f>
        <v>17919.00</v>
      </c>
      <c r="F2" t="str">
        <f>VLOOKUP(A2,HOP!A:C,3,0)</f>
        <v>2081232</v>
      </c>
      <c r="G2">
        <f>D2-E2</f>
        <v>0</v>
      </c>
      <c r="H2" t="str">
        <f>$H$1&amp;F2</f>
        <v>，2081232</v>
      </c>
      <c r="I2" t="str">
        <f>VLOOKUP(A2,HOP!A:T,20,0)</f>
        <v>直采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1344</v>
      </c>
      <c r="E3" t="str">
        <f>VLOOKUP(A3,HOP!A:L,12,0)</f>
        <v>1344.00</v>
      </c>
      <c r="F3" t="str">
        <f>VLOOKUP(A3,HOP!A:C,3,0)</f>
        <v>2095104</v>
      </c>
      <c r="G3">
        <f t="shared" ref="G3:G17" si="0">D3-E3</f>
        <v>0</v>
      </c>
      <c r="H3" t="str">
        <f t="shared" ref="H3:H17" si="1">$H$1&amp;F3</f>
        <v>，2095104</v>
      </c>
      <c r="I3" t="str">
        <f>VLOOKUP(A3,HOP!A:T,20,0)</f>
        <v>直连</v>
      </c>
    </row>
    <row r="4" ht="14.25" customHeight="1" spans="1:9">
      <c r="A4" s="6" t="s">
        <v>98</v>
      </c>
      <c r="B4" s="7" t="s">
        <v>93</v>
      </c>
      <c r="C4" s="7" t="s">
        <v>81</v>
      </c>
      <c r="D4" s="3">
        <v>2965</v>
      </c>
      <c r="E4" t="str">
        <f>VLOOKUP(A4,HOP!A:L,12,0)</f>
        <v>2965.00</v>
      </c>
      <c r="F4" t="str">
        <f>VLOOKUP(A4,HOP!A:C,3,0)</f>
        <v>2093528</v>
      </c>
      <c r="G4">
        <f t="shared" si="0"/>
        <v>0</v>
      </c>
      <c r="H4" t="str">
        <f t="shared" si="1"/>
        <v>，2093528</v>
      </c>
      <c r="I4" t="str">
        <f>VLOOKUP(A4,HOP!A:T,20,0)</f>
        <v>直连</v>
      </c>
    </row>
    <row r="5" ht="14.25" customHeight="1" spans="1:9">
      <c r="A5" s="6" t="s">
        <v>107</v>
      </c>
      <c r="B5" s="7" t="s">
        <v>92</v>
      </c>
      <c r="C5" s="7" t="s">
        <v>113</v>
      </c>
      <c r="D5" s="3">
        <v>1947</v>
      </c>
      <c r="E5" t="str">
        <f>VLOOKUP(A5,HOP!A:L,12,0)</f>
        <v>1947.00</v>
      </c>
      <c r="F5" t="str">
        <f>VLOOKUP(A5,HOP!A:C,3,0)</f>
        <v>2077120</v>
      </c>
      <c r="G5">
        <f t="shared" si="0"/>
        <v>0</v>
      </c>
      <c r="H5" t="str">
        <f t="shared" si="1"/>
        <v>，2077120</v>
      </c>
      <c r="I5" t="str">
        <f>VLOOKUP(A5,HOP!A:T,20,0)</f>
        <v>直连</v>
      </c>
    </row>
    <row r="6" ht="14.25" customHeight="1" spans="1:9">
      <c r="A6" s="6" t="s">
        <v>118</v>
      </c>
      <c r="B6" s="7" t="s">
        <v>81</v>
      </c>
      <c r="C6" s="7" t="s">
        <v>113</v>
      </c>
      <c r="D6" s="3">
        <v>429</v>
      </c>
      <c r="E6" t="str">
        <f>VLOOKUP(A6,HOP!A:L,12,0)</f>
        <v>429.00</v>
      </c>
      <c r="F6" t="str">
        <f>VLOOKUP(A6,HOP!A:C,3,0)</f>
        <v>2097415</v>
      </c>
      <c r="G6">
        <f t="shared" si="0"/>
        <v>0</v>
      </c>
      <c r="H6" t="str">
        <f t="shared" si="1"/>
        <v>，2097415</v>
      </c>
      <c r="I6" t="str">
        <f>VLOOKUP(A6,HOP!A:T,20,0)</f>
        <v>直连</v>
      </c>
    </row>
    <row r="7" ht="14.25" customHeight="1" spans="1:9">
      <c r="A7" s="6" t="s">
        <v>127</v>
      </c>
      <c r="B7" s="7" t="s">
        <v>93</v>
      </c>
      <c r="C7" s="7" t="s">
        <v>113</v>
      </c>
      <c r="D7" s="3">
        <v>1302</v>
      </c>
      <c r="E7" t="str">
        <f>VLOOKUP(A7,HOP!A:L,12,0)</f>
        <v>1302.00</v>
      </c>
      <c r="F7" t="str">
        <f>VLOOKUP(A7,HOP!A:C,3,0)</f>
        <v>2068887</v>
      </c>
      <c r="G7">
        <f t="shared" si="0"/>
        <v>0</v>
      </c>
      <c r="H7" t="str">
        <f t="shared" si="1"/>
        <v>，2068887</v>
      </c>
      <c r="I7" t="str">
        <f>VLOOKUP(A7,HOP!A:T,20,0)</f>
        <v>直连</v>
      </c>
    </row>
    <row r="8" ht="14.25" customHeight="1" spans="1:9">
      <c r="A8" s="6" t="s">
        <v>137</v>
      </c>
      <c r="B8" s="7" t="s">
        <v>93</v>
      </c>
      <c r="C8" s="7" t="s">
        <v>143</v>
      </c>
      <c r="D8" s="3">
        <v>3942</v>
      </c>
      <c r="E8" t="str">
        <f>VLOOKUP(A8,HOP!A:L,12,0)</f>
        <v>3942.00</v>
      </c>
      <c r="F8" t="str">
        <f>VLOOKUP(A8,HOP!A:C,3,0)</f>
        <v>2032987</v>
      </c>
      <c r="G8">
        <f t="shared" si="0"/>
        <v>0</v>
      </c>
      <c r="H8" t="str">
        <f t="shared" si="1"/>
        <v>，2032987</v>
      </c>
      <c r="I8" t="str">
        <f>VLOOKUP(A8,HOP!A:T,20,0)</f>
        <v>直连</v>
      </c>
    </row>
    <row r="9" ht="14.25" customHeight="1" spans="1:9">
      <c r="A9" s="6" t="s">
        <v>148</v>
      </c>
      <c r="B9" s="7" t="s">
        <v>81</v>
      </c>
      <c r="C9" s="7" t="s">
        <v>143</v>
      </c>
      <c r="D9" s="3">
        <v>1236</v>
      </c>
      <c r="E9" t="str">
        <f>VLOOKUP(A9,HOP!A:L,12,0)</f>
        <v>1236.00</v>
      </c>
      <c r="F9" t="str">
        <f>VLOOKUP(A9,HOP!A:C,3,0)</f>
        <v>2078957</v>
      </c>
      <c r="G9">
        <f t="shared" si="0"/>
        <v>0</v>
      </c>
      <c r="H9" t="str">
        <f t="shared" si="1"/>
        <v>，2078957</v>
      </c>
      <c r="I9" t="str">
        <f>VLOOKUP(A9,HOP!A:T,20,0)</f>
        <v>直连</v>
      </c>
    </row>
    <row r="10" ht="14.25" customHeight="1" spans="1:9">
      <c r="A10" s="6" t="s">
        <v>155</v>
      </c>
      <c r="B10" s="7" t="s">
        <v>81</v>
      </c>
      <c r="C10" s="7" t="s">
        <v>143</v>
      </c>
      <c r="D10" s="3">
        <v>1228</v>
      </c>
      <c r="E10" t="str">
        <f>VLOOKUP(A10,HOP!A:L,12,0)</f>
        <v>1228.00</v>
      </c>
      <c r="F10" t="str">
        <f>VLOOKUP(A10,HOP!A:C,3,0)</f>
        <v>2097944</v>
      </c>
      <c r="G10">
        <f t="shared" si="0"/>
        <v>0</v>
      </c>
      <c r="H10" t="str">
        <f t="shared" si="1"/>
        <v>，2097944</v>
      </c>
      <c r="I10" t="str">
        <f>VLOOKUP(A10,HOP!A:T,20,0)</f>
        <v>直连</v>
      </c>
    </row>
    <row r="11" ht="14.25" customHeight="1" spans="1:9">
      <c r="A11" s="6" t="s">
        <v>164</v>
      </c>
      <c r="B11" s="7" t="s">
        <v>143</v>
      </c>
      <c r="C11" s="7" t="s">
        <v>169</v>
      </c>
      <c r="D11" s="3">
        <v>858</v>
      </c>
      <c r="E11" t="str">
        <f>VLOOKUP(A11,HOP!A:L,12,0)</f>
        <v>858.00</v>
      </c>
      <c r="F11" t="str">
        <f>VLOOKUP(A11,HOP!A:C,3,0)</f>
        <v>2095861</v>
      </c>
      <c r="G11">
        <f t="shared" si="0"/>
        <v>0</v>
      </c>
      <c r="H11" t="str">
        <f t="shared" si="1"/>
        <v>，2095861</v>
      </c>
      <c r="I11" t="str">
        <f>VLOOKUP(A11,HOP!A:T,20,0)</f>
        <v>直连</v>
      </c>
    </row>
    <row r="12" ht="14.25" customHeight="1" spans="1:9">
      <c r="A12" s="6" t="s">
        <v>174</v>
      </c>
      <c r="B12" s="7" t="s">
        <v>179</v>
      </c>
      <c r="C12" s="7" t="s">
        <v>169</v>
      </c>
      <c r="D12" s="3">
        <v>176</v>
      </c>
      <c r="E12" t="str">
        <f>VLOOKUP(A12,HOP!A:L,12,0)</f>
        <v>176.00</v>
      </c>
      <c r="F12" t="str">
        <f>VLOOKUP(A12,HOP!A:C,3,0)</f>
        <v>2101996</v>
      </c>
      <c r="G12">
        <f t="shared" si="0"/>
        <v>0</v>
      </c>
      <c r="H12" t="str">
        <f t="shared" si="1"/>
        <v>，2101996</v>
      </c>
      <c r="I12" t="str">
        <f>VLOOKUP(A12,HOP!A:T,20,0)</f>
        <v>直连</v>
      </c>
    </row>
    <row r="13" ht="14.25" customHeight="1" spans="1:9">
      <c r="A13" s="6" t="s">
        <v>184</v>
      </c>
      <c r="B13" s="7" t="s">
        <v>92</v>
      </c>
      <c r="C13" s="7" t="s">
        <v>169</v>
      </c>
      <c r="D13" s="3">
        <v>1632</v>
      </c>
      <c r="E13" t="str">
        <f>VLOOKUP(A13,HOP!A:L,12,0)</f>
        <v>1632.00</v>
      </c>
      <c r="F13" t="str">
        <f>VLOOKUP(A13,HOP!A:C,3,0)</f>
        <v>2073499</v>
      </c>
      <c r="G13">
        <f t="shared" si="0"/>
        <v>0</v>
      </c>
      <c r="H13" t="str">
        <f t="shared" si="1"/>
        <v>，2073499</v>
      </c>
      <c r="I13" t="str">
        <f>VLOOKUP(A13,HOP!A:T,20,0)</f>
        <v>直连</v>
      </c>
    </row>
    <row r="14" ht="14.25" hidden="1" customHeight="1" spans="1:9">
      <c r="A14" s="6" t="s">
        <v>194</v>
      </c>
      <c r="B14" s="7" t="s">
        <v>199</v>
      </c>
      <c r="C14" s="7" t="s">
        <v>200</v>
      </c>
      <c r="D14" s="3">
        <v>424</v>
      </c>
      <c r="E14" t="str">
        <f>VLOOKUP(A14,HOP!A:L,12,0)</f>
        <v>424.00</v>
      </c>
      <c r="F14" t="str">
        <f>VLOOKUP(A14,HOP!A:C,3,0)</f>
        <v>2104159</v>
      </c>
      <c r="G14">
        <f t="shared" si="0"/>
        <v>0</v>
      </c>
      <c r="H14" t="str">
        <f t="shared" si="1"/>
        <v>，2104159</v>
      </c>
      <c r="I14" t="str">
        <f>VLOOKUP(A14,HOP!A:T,20,0)</f>
        <v>直采</v>
      </c>
    </row>
    <row r="15" ht="14.25" customHeight="1" spans="1:9">
      <c r="A15" s="6" t="s">
        <v>205</v>
      </c>
      <c r="B15" s="7" t="s">
        <v>143</v>
      </c>
      <c r="C15" s="7" t="s">
        <v>200</v>
      </c>
      <c r="D15" s="3">
        <v>4384</v>
      </c>
      <c r="E15" t="str">
        <f>VLOOKUP(A15,HOP!A:L,12,0)</f>
        <v>4384.00</v>
      </c>
      <c r="F15" t="str">
        <f>VLOOKUP(A15,HOP!A:C,3,0)</f>
        <v>2091886</v>
      </c>
      <c r="G15">
        <f t="shared" si="0"/>
        <v>0</v>
      </c>
      <c r="H15" t="str">
        <f t="shared" si="1"/>
        <v>，2091886</v>
      </c>
      <c r="I15" t="str">
        <f>VLOOKUP(A15,HOP!A:T,20,0)</f>
        <v>直连</v>
      </c>
    </row>
    <row r="16" spans="1:10">
      <c r="A16" s="43" t="s">
        <v>225</v>
      </c>
      <c r="D16" s="8">
        <v>18.97</v>
      </c>
      <c r="E16" t="e">
        <f>VLOOKUP(A16,HOP!A:L,12,0)</f>
        <v>#N/A</v>
      </c>
      <c r="F16">
        <v>2043835</v>
      </c>
      <c r="G16" t="e">
        <f t="shared" si="0"/>
        <v>#N/A</v>
      </c>
      <c r="H16" t="str">
        <f t="shared" si="1"/>
        <v>，2043835</v>
      </c>
      <c r="I16" t="e">
        <f>VLOOKUP(A16,HOP!A:T,20,0)</f>
        <v>#N/A</v>
      </c>
      <c r="J16" t="s">
        <v>238</v>
      </c>
    </row>
    <row r="17" spans="1:10">
      <c r="A17" s="43" t="s">
        <v>232</v>
      </c>
      <c r="D17" s="8">
        <v>1984</v>
      </c>
      <c r="E17" t="e">
        <f>VLOOKUP(A17,HOP!A:L,12,0)</f>
        <v>#N/A</v>
      </c>
      <c r="F17">
        <v>2043431</v>
      </c>
      <c r="G17" t="e">
        <f t="shared" si="0"/>
        <v>#N/A</v>
      </c>
      <c r="H17" t="str">
        <f t="shared" si="1"/>
        <v>，2043431</v>
      </c>
      <c r="I17" t="e">
        <f>VLOOKUP(A17,HOP!A:T,20,0)</f>
        <v>#N/A</v>
      </c>
      <c r="J17" t="s">
        <v>239</v>
      </c>
    </row>
    <row r="19" spans="4:4">
      <c r="D19" s="3">
        <f>SUM(D2:D18)</f>
        <v>41788.97</v>
      </c>
    </row>
    <row r="20" ht="14.25" spans="4:4">
      <c r="D20" s="9"/>
    </row>
    <row r="21" spans="1:1">
      <c r="A21" t="s">
        <v>240</v>
      </c>
    </row>
    <row r="22" spans="1:1">
      <c r="A22" t="s">
        <v>241</v>
      </c>
    </row>
    <row r="23" spans="1:1">
      <c r="A23" s="5" t="s">
        <v>242</v>
      </c>
    </row>
  </sheetData>
  <autoFilter ref="A1:J17"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6" sqref="A1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243</v>
      </c>
      <c r="B1" s="2" t="s">
        <v>244</v>
      </c>
      <c r="C1" s="2" t="s">
        <v>245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246</v>
      </c>
      <c r="I1" s="2" t="s">
        <v>247</v>
      </c>
      <c r="J1" s="2" t="s">
        <v>248</v>
      </c>
      <c r="K1" s="2" t="s">
        <v>249</v>
      </c>
      <c r="L1" s="2" t="s">
        <v>250</v>
      </c>
      <c r="M1" s="2" t="s">
        <v>251</v>
      </c>
      <c r="N1" s="2" t="s">
        <v>252</v>
      </c>
      <c r="O1" s="2" t="s">
        <v>253</v>
      </c>
      <c r="P1" s="2" t="s">
        <v>254</v>
      </c>
      <c r="Q1" s="2" t="s">
        <v>255</v>
      </c>
      <c r="R1" s="2" t="s">
        <v>256</v>
      </c>
      <c r="S1" s="2" t="s">
        <v>257</v>
      </c>
      <c r="T1" s="2" t="s">
        <v>258</v>
      </c>
    </row>
    <row r="2" s="1" customFormat="1" spans="1:20">
      <c r="A2" s="1" t="s">
        <v>194</v>
      </c>
      <c r="B2" s="1" t="s">
        <v>199</v>
      </c>
      <c r="C2" s="1" t="s">
        <v>195</v>
      </c>
      <c r="D2" s="1" t="s">
        <v>197</v>
      </c>
      <c r="E2" s="1" t="s">
        <v>259</v>
      </c>
      <c r="F2" s="1" t="s">
        <v>199</v>
      </c>
      <c r="G2" s="1" t="s">
        <v>200</v>
      </c>
      <c r="H2" s="1" t="s">
        <v>260</v>
      </c>
      <c r="I2" s="1" t="s">
        <v>261</v>
      </c>
      <c r="J2" s="1" t="s">
        <v>262</v>
      </c>
      <c r="K2" s="1" t="s">
        <v>261</v>
      </c>
      <c r="L2" s="1" t="s">
        <v>261</v>
      </c>
      <c r="M2" s="1" t="s">
        <v>263</v>
      </c>
      <c r="N2" s="1" t="s">
        <v>263</v>
      </c>
      <c r="O2" s="1" t="s">
        <v>264</v>
      </c>
      <c r="P2" s="1" t="s">
        <v>265</v>
      </c>
      <c r="Q2" s="1" t="s">
        <v>266</v>
      </c>
      <c r="R2" s="1" t="s">
        <v>74</v>
      </c>
      <c r="S2" s="1" t="s">
        <v>267</v>
      </c>
      <c r="T2" s="1" t="s">
        <v>268</v>
      </c>
    </row>
    <row r="3" s="1" customFormat="1" spans="1:20">
      <c r="A3" s="1" t="s">
        <v>174</v>
      </c>
      <c r="B3" s="1" t="s">
        <v>179</v>
      </c>
      <c r="C3" s="1" t="s">
        <v>175</v>
      </c>
      <c r="D3" s="1" t="s">
        <v>177</v>
      </c>
      <c r="E3" s="1" t="s">
        <v>269</v>
      </c>
      <c r="F3" s="1" t="s">
        <v>179</v>
      </c>
      <c r="G3" s="1" t="s">
        <v>169</v>
      </c>
      <c r="H3" s="1" t="s">
        <v>260</v>
      </c>
      <c r="I3" s="1" t="s">
        <v>270</v>
      </c>
      <c r="J3" s="1" t="s">
        <v>262</v>
      </c>
      <c r="K3" s="1" t="s">
        <v>270</v>
      </c>
      <c r="L3" s="1" t="s">
        <v>270</v>
      </c>
      <c r="M3" s="1" t="s">
        <v>263</v>
      </c>
      <c r="N3" s="1" t="s">
        <v>263</v>
      </c>
      <c r="O3" s="1" t="s">
        <v>264</v>
      </c>
      <c r="P3" s="1" t="s">
        <v>265</v>
      </c>
      <c r="Q3" s="1" t="s">
        <v>271</v>
      </c>
      <c r="R3" s="1" t="s">
        <v>74</v>
      </c>
      <c r="S3" s="1" t="s">
        <v>267</v>
      </c>
      <c r="T3" s="1" t="s">
        <v>272</v>
      </c>
    </row>
    <row r="4" s="1" customFormat="1" spans="1:20">
      <c r="A4" s="1" t="s">
        <v>155</v>
      </c>
      <c r="B4" s="1" t="s">
        <v>81</v>
      </c>
      <c r="C4" s="1" t="s">
        <v>156</v>
      </c>
      <c r="D4" s="1" t="s">
        <v>273</v>
      </c>
      <c r="E4" s="1" t="s">
        <v>274</v>
      </c>
      <c r="F4" s="1" t="s">
        <v>81</v>
      </c>
      <c r="G4" s="1" t="s">
        <v>143</v>
      </c>
      <c r="H4" s="1" t="s">
        <v>260</v>
      </c>
      <c r="I4" s="1" t="s">
        <v>275</v>
      </c>
      <c r="J4" s="1" t="s">
        <v>262</v>
      </c>
      <c r="K4" s="1" t="s">
        <v>275</v>
      </c>
      <c r="L4" s="1" t="s">
        <v>275</v>
      </c>
      <c r="M4" s="1" t="s">
        <v>263</v>
      </c>
      <c r="N4" s="1" t="s">
        <v>263</v>
      </c>
      <c r="O4" s="1" t="s">
        <v>264</v>
      </c>
      <c r="P4" s="1" t="s">
        <v>265</v>
      </c>
      <c r="Q4" s="1" t="s">
        <v>276</v>
      </c>
      <c r="R4" s="1" t="s">
        <v>74</v>
      </c>
      <c r="S4" s="1" t="s">
        <v>267</v>
      </c>
      <c r="T4" s="1" t="s">
        <v>272</v>
      </c>
    </row>
    <row r="5" s="1" customFormat="1" spans="1:20">
      <c r="A5" s="1" t="s">
        <v>118</v>
      </c>
      <c r="B5" s="1" t="s">
        <v>81</v>
      </c>
      <c r="C5" s="1" t="s">
        <v>119</v>
      </c>
      <c r="D5" s="1" t="s">
        <v>277</v>
      </c>
      <c r="E5" s="1" t="s">
        <v>278</v>
      </c>
      <c r="F5" s="1" t="s">
        <v>81</v>
      </c>
      <c r="G5" s="1" t="s">
        <v>113</v>
      </c>
      <c r="H5" s="1" t="s">
        <v>260</v>
      </c>
      <c r="I5" s="1" t="s">
        <v>279</v>
      </c>
      <c r="J5" s="1" t="s">
        <v>262</v>
      </c>
      <c r="K5" s="1" t="s">
        <v>279</v>
      </c>
      <c r="L5" s="1" t="s">
        <v>279</v>
      </c>
      <c r="M5" s="1" t="s">
        <v>263</v>
      </c>
      <c r="N5" s="1" t="s">
        <v>263</v>
      </c>
      <c r="O5" s="1" t="s">
        <v>264</v>
      </c>
      <c r="P5" s="1" t="s">
        <v>265</v>
      </c>
      <c r="Q5" s="1" t="s">
        <v>280</v>
      </c>
      <c r="R5" s="1" t="s">
        <v>74</v>
      </c>
      <c r="S5" s="1" t="s">
        <v>267</v>
      </c>
      <c r="T5" s="1" t="s">
        <v>272</v>
      </c>
    </row>
    <row r="6" s="1" customFormat="1" spans="1:20">
      <c r="A6" s="1" t="s">
        <v>164</v>
      </c>
      <c r="B6" s="1" t="s">
        <v>93</v>
      </c>
      <c r="C6" s="1" t="s">
        <v>165</v>
      </c>
      <c r="D6" s="1" t="s">
        <v>281</v>
      </c>
      <c r="E6" s="1" t="s">
        <v>282</v>
      </c>
      <c r="F6" s="1" t="s">
        <v>143</v>
      </c>
      <c r="G6" s="1" t="s">
        <v>169</v>
      </c>
      <c r="H6" s="1" t="s">
        <v>260</v>
      </c>
      <c r="I6" s="1" t="s">
        <v>283</v>
      </c>
      <c r="J6" s="1" t="s">
        <v>262</v>
      </c>
      <c r="K6" s="1" t="s">
        <v>283</v>
      </c>
      <c r="L6" s="1" t="s">
        <v>283</v>
      </c>
      <c r="M6" s="1" t="s">
        <v>263</v>
      </c>
      <c r="N6" s="1" t="s">
        <v>263</v>
      </c>
      <c r="O6" s="1" t="s">
        <v>264</v>
      </c>
      <c r="P6" s="1" t="s">
        <v>265</v>
      </c>
      <c r="Q6" s="1" t="s">
        <v>284</v>
      </c>
      <c r="R6" s="1" t="s">
        <v>74</v>
      </c>
      <c r="S6" s="1" t="s">
        <v>267</v>
      </c>
      <c r="T6" s="1" t="s">
        <v>272</v>
      </c>
    </row>
    <row r="7" s="1" customFormat="1" spans="1:20">
      <c r="A7" s="1" t="s">
        <v>87</v>
      </c>
      <c r="B7" s="1" t="s">
        <v>92</v>
      </c>
      <c r="C7" s="1" t="s">
        <v>88</v>
      </c>
      <c r="D7" s="1" t="s">
        <v>90</v>
      </c>
      <c r="E7" s="1" t="s">
        <v>285</v>
      </c>
      <c r="F7" s="1" t="s">
        <v>93</v>
      </c>
      <c r="G7" s="1" t="s">
        <v>81</v>
      </c>
      <c r="H7" s="1" t="s">
        <v>260</v>
      </c>
      <c r="I7" s="1" t="s">
        <v>286</v>
      </c>
      <c r="J7" s="1" t="s">
        <v>262</v>
      </c>
      <c r="K7" s="1" t="s">
        <v>286</v>
      </c>
      <c r="L7" s="1" t="s">
        <v>286</v>
      </c>
      <c r="M7" s="1" t="s">
        <v>263</v>
      </c>
      <c r="N7" s="1" t="s">
        <v>263</v>
      </c>
      <c r="O7" s="1" t="s">
        <v>264</v>
      </c>
      <c r="P7" s="1" t="s">
        <v>265</v>
      </c>
      <c r="Q7" s="1" t="s">
        <v>287</v>
      </c>
      <c r="R7" s="1" t="s">
        <v>74</v>
      </c>
      <c r="S7" s="1" t="s">
        <v>267</v>
      </c>
      <c r="T7" s="1" t="s">
        <v>272</v>
      </c>
    </row>
    <row r="8" s="1" customFormat="1" spans="1:20">
      <c r="A8" s="1" t="s">
        <v>98</v>
      </c>
      <c r="B8" s="1" t="s">
        <v>92</v>
      </c>
      <c r="C8" s="1" t="s">
        <v>99</v>
      </c>
      <c r="D8" s="1" t="s">
        <v>101</v>
      </c>
      <c r="E8" s="1" t="s">
        <v>288</v>
      </c>
      <c r="F8" s="1" t="s">
        <v>93</v>
      </c>
      <c r="G8" s="1" t="s">
        <v>81</v>
      </c>
      <c r="H8" s="1" t="s">
        <v>260</v>
      </c>
      <c r="I8" s="1" t="s">
        <v>289</v>
      </c>
      <c r="J8" s="1" t="s">
        <v>262</v>
      </c>
      <c r="K8" s="1" t="s">
        <v>289</v>
      </c>
      <c r="L8" s="1" t="s">
        <v>289</v>
      </c>
      <c r="M8" s="1" t="s">
        <v>263</v>
      </c>
      <c r="N8" s="1" t="s">
        <v>263</v>
      </c>
      <c r="O8" s="1" t="s">
        <v>264</v>
      </c>
      <c r="P8" s="1" t="s">
        <v>265</v>
      </c>
      <c r="Q8" s="1" t="s">
        <v>290</v>
      </c>
      <c r="R8" s="1" t="s">
        <v>74</v>
      </c>
      <c r="S8" s="1" t="s">
        <v>267</v>
      </c>
      <c r="T8" s="1" t="s">
        <v>272</v>
      </c>
    </row>
    <row r="9" s="1" customFormat="1" spans="1:20">
      <c r="A9" s="1" t="s">
        <v>205</v>
      </c>
      <c r="B9" s="1" t="s">
        <v>210</v>
      </c>
      <c r="C9" s="1" t="s">
        <v>206</v>
      </c>
      <c r="D9" s="1" t="s">
        <v>208</v>
      </c>
      <c r="E9" s="1" t="s">
        <v>291</v>
      </c>
      <c r="F9" s="1" t="s">
        <v>143</v>
      </c>
      <c r="G9" s="1" t="s">
        <v>200</v>
      </c>
      <c r="H9" s="1" t="s">
        <v>260</v>
      </c>
      <c r="I9" s="1" t="s">
        <v>292</v>
      </c>
      <c r="J9" s="1" t="s">
        <v>262</v>
      </c>
      <c r="K9" s="1" t="s">
        <v>292</v>
      </c>
      <c r="L9" s="1" t="s">
        <v>292</v>
      </c>
      <c r="M9" s="1" t="s">
        <v>263</v>
      </c>
      <c r="N9" s="1" t="s">
        <v>263</v>
      </c>
      <c r="O9" s="1" t="s">
        <v>264</v>
      </c>
      <c r="P9" s="1" t="s">
        <v>265</v>
      </c>
      <c r="Q9" s="1" t="s">
        <v>293</v>
      </c>
      <c r="R9" s="1" t="s">
        <v>74</v>
      </c>
      <c r="S9" s="1" t="s">
        <v>267</v>
      </c>
      <c r="T9" s="1" t="s">
        <v>272</v>
      </c>
    </row>
    <row r="10" s="1" customFormat="1" spans="1:20">
      <c r="A10" s="1" t="s">
        <v>71</v>
      </c>
      <c r="B10" s="1" t="s">
        <v>80</v>
      </c>
      <c r="C10" s="1" t="s">
        <v>72</v>
      </c>
      <c r="D10" s="1" t="s">
        <v>77</v>
      </c>
      <c r="E10" s="1" t="s">
        <v>294</v>
      </c>
      <c r="F10" s="1" t="s">
        <v>80</v>
      </c>
      <c r="G10" s="1" t="s">
        <v>81</v>
      </c>
      <c r="H10" s="1" t="s">
        <v>260</v>
      </c>
      <c r="I10" s="1" t="s">
        <v>295</v>
      </c>
      <c r="J10" s="1" t="s">
        <v>262</v>
      </c>
      <c r="K10" s="1" t="s">
        <v>295</v>
      </c>
      <c r="L10" s="1" t="s">
        <v>295</v>
      </c>
      <c r="M10" s="1" t="s">
        <v>263</v>
      </c>
      <c r="N10" s="1" t="s">
        <v>263</v>
      </c>
      <c r="O10" s="1" t="s">
        <v>264</v>
      </c>
      <c r="P10" s="1" t="s">
        <v>265</v>
      </c>
      <c r="Q10" s="1" t="s">
        <v>296</v>
      </c>
      <c r="R10" s="1" t="s">
        <v>74</v>
      </c>
      <c r="S10" s="1" t="s">
        <v>267</v>
      </c>
      <c r="T10" s="1" t="s">
        <v>268</v>
      </c>
    </row>
    <row r="11" s="1" customFormat="1" spans="1:20">
      <c r="A11" s="1" t="s">
        <v>148</v>
      </c>
      <c r="B11" s="1" t="s">
        <v>151</v>
      </c>
      <c r="C11" s="1" t="s">
        <v>149</v>
      </c>
      <c r="D11" s="1" t="s">
        <v>90</v>
      </c>
      <c r="E11" s="1" t="s">
        <v>297</v>
      </c>
      <c r="F11" s="1" t="s">
        <v>81</v>
      </c>
      <c r="G11" s="1" t="s">
        <v>143</v>
      </c>
      <c r="H11" s="1" t="s">
        <v>260</v>
      </c>
      <c r="I11" s="1" t="s">
        <v>298</v>
      </c>
      <c r="J11" s="1" t="s">
        <v>262</v>
      </c>
      <c r="K11" s="1" t="s">
        <v>298</v>
      </c>
      <c r="L11" s="1" t="s">
        <v>298</v>
      </c>
      <c r="M11" s="1" t="s">
        <v>263</v>
      </c>
      <c r="N11" s="1" t="s">
        <v>263</v>
      </c>
      <c r="O11" s="1" t="s">
        <v>264</v>
      </c>
      <c r="P11" s="1" t="s">
        <v>265</v>
      </c>
      <c r="Q11" s="1" t="s">
        <v>299</v>
      </c>
      <c r="R11" s="1" t="s">
        <v>74</v>
      </c>
      <c r="S11" s="1" t="s">
        <v>267</v>
      </c>
      <c r="T11" s="1" t="s">
        <v>272</v>
      </c>
    </row>
    <row r="12" s="1" customFormat="1" spans="1:20">
      <c r="A12" s="1" t="s">
        <v>107</v>
      </c>
      <c r="B12" s="1" t="s">
        <v>112</v>
      </c>
      <c r="C12" s="1" t="s">
        <v>108</v>
      </c>
      <c r="D12" s="1" t="s">
        <v>300</v>
      </c>
      <c r="E12" s="1" t="s">
        <v>301</v>
      </c>
      <c r="F12" s="1" t="s">
        <v>92</v>
      </c>
      <c r="G12" s="1" t="s">
        <v>113</v>
      </c>
      <c r="H12" s="1" t="s">
        <v>260</v>
      </c>
      <c r="I12" s="1" t="s">
        <v>302</v>
      </c>
      <c r="J12" s="1" t="s">
        <v>262</v>
      </c>
      <c r="K12" s="1" t="s">
        <v>302</v>
      </c>
      <c r="L12" s="1" t="s">
        <v>302</v>
      </c>
      <c r="M12" s="1" t="s">
        <v>263</v>
      </c>
      <c r="N12" s="1" t="s">
        <v>263</v>
      </c>
      <c r="O12" s="1" t="s">
        <v>264</v>
      </c>
      <c r="P12" s="1" t="s">
        <v>265</v>
      </c>
      <c r="Q12" s="1" t="s">
        <v>303</v>
      </c>
      <c r="R12" s="1" t="s">
        <v>74</v>
      </c>
      <c r="S12" s="1" t="s">
        <v>267</v>
      </c>
      <c r="T12" s="1" t="s">
        <v>272</v>
      </c>
    </row>
    <row r="13" s="1" customFormat="1" spans="1:20">
      <c r="A13" s="1" t="s">
        <v>184</v>
      </c>
      <c r="B13" s="1" t="s">
        <v>189</v>
      </c>
      <c r="C13" s="1" t="s">
        <v>185</v>
      </c>
      <c r="D13" s="1" t="s">
        <v>304</v>
      </c>
      <c r="E13" s="1" t="s">
        <v>305</v>
      </c>
      <c r="F13" s="1" t="s">
        <v>92</v>
      </c>
      <c r="G13" s="1" t="s">
        <v>169</v>
      </c>
      <c r="H13" s="1" t="s">
        <v>260</v>
      </c>
      <c r="I13" s="1" t="s">
        <v>306</v>
      </c>
      <c r="J13" s="1" t="s">
        <v>262</v>
      </c>
      <c r="K13" s="1" t="s">
        <v>306</v>
      </c>
      <c r="L13" s="1" t="s">
        <v>306</v>
      </c>
      <c r="M13" s="1" t="s">
        <v>263</v>
      </c>
      <c r="N13" s="1" t="s">
        <v>263</v>
      </c>
      <c r="O13" s="1" t="s">
        <v>264</v>
      </c>
      <c r="P13" s="1" t="s">
        <v>265</v>
      </c>
      <c r="Q13" s="1" t="s">
        <v>307</v>
      </c>
      <c r="R13" s="1" t="s">
        <v>74</v>
      </c>
      <c r="S13" s="1" t="s">
        <v>267</v>
      </c>
      <c r="T13" s="1" t="s">
        <v>272</v>
      </c>
    </row>
    <row r="14" s="1" customFormat="1" spans="1:20">
      <c r="A14" s="1" t="s">
        <v>127</v>
      </c>
      <c r="B14" s="1" t="s">
        <v>132</v>
      </c>
      <c r="C14" s="1" t="s">
        <v>128</v>
      </c>
      <c r="D14" s="1" t="s">
        <v>130</v>
      </c>
      <c r="E14" s="1" t="s">
        <v>308</v>
      </c>
      <c r="F14" s="1" t="s">
        <v>93</v>
      </c>
      <c r="G14" s="1" t="s">
        <v>113</v>
      </c>
      <c r="H14" s="1" t="s">
        <v>260</v>
      </c>
      <c r="I14" s="1" t="s">
        <v>309</v>
      </c>
      <c r="J14" s="1" t="s">
        <v>262</v>
      </c>
      <c r="K14" s="1" t="s">
        <v>309</v>
      </c>
      <c r="L14" s="1" t="s">
        <v>309</v>
      </c>
      <c r="M14" s="1" t="s">
        <v>263</v>
      </c>
      <c r="N14" s="1" t="s">
        <v>263</v>
      </c>
      <c r="O14" s="1" t="s">
        <v>264</v>
      </c>
      <c r="P14" s="1" t="s">
        <v>265</v>
      </c>
      <c r="Q14" s="1" t="s">
        <v>310</v>
      </c>
      <c r="R14" s="1" t="s">
        <v>74</v>
      </c>
      <c r="S14" s="1" t="s">
        <v>267</v>
      </c>
      <c r="T14" s="1" t="s">
        <v>272</v>
      </c>
    </row>
    <row r="15" s="1" customFormat="1" spans="1:20">
      <c r="A15" s="1" t="s">
        <v>137</v>
      </c>
      <c r="B15" s="1" t="s">
        <v>142</v>
      </c>
      <c r="C15" s="1" t="s">
        <v>138</v>
      </c>
      <c r="D15" s="1" t="s">
        <v>140</v>
      </c>
      <c r="E15" s="1" t="s">
        <v>311</v>
      </c>
      <c r="F15" s="1" t="s">
        <v>93</v>
      </c>
      <c r="G15" s="1" t="s">
        <v>143</v>
      </c>
      <c r="H15" s="1" t="s">
        <v>260</v>
      </c>
      <c r="I15" s="1" t="s">
        <v>312</v>
      </c>
      <c r="J15" s="1" t="s">
        <v>262</v>
      </c>
      <c r="K15" s="1" t="s">
        <v>312</v>
      </c>
      <c r="L15" s="1" t="s">
        <v>312</v>
      </c>
      <c r="M15" s="1" t="s">
        <v>263</v>
      </c>
      <c r="N15" s="1" t="s">
        <v>263</v>
      </c>
      <c r="O15" s="1" t="s">
        <v>264</v>
      </c>
      <c r="P15" s="1" t="s">
        <v>265</v>
      </c>
      <c r="Q15" s="1" t="s">
        <v>313</v>
      </c>
      <c r="R15" s="1" t="s">
        <v>74</v>
      </c>
      <c r="S15" s="1" t="s">
        <v>267</v>
      </c>
      <c r="T15" s="1" t="s">
        <v>272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2021-05-11T08:27:20Z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27EEE776D7E04EBFB96B7676C5613DFD</vt:lpwstr>
  </property>
</Properties>
</file>