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<sst xmlns="http://schemas.openxmlformats.org/spreadsheetml/2006/main" count="163" uniqueCount="93">
  <si>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</si>
  <si>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</si>
  <si>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</si>
  <si>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</si>
  <si>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</si>
  <si>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</si>
  <si>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</si>
  <si>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</si>
  <si>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</si>
  <si>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</si>
  <si>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</si>
  <si>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</si>
  <si>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</si>
  <si>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</si>
  <si>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</si>
  <si>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</si>
  <si>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</si>
  <si>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</si>
  <si>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</si>
  <si>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</si>
  <si>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</si>
  <si>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</si>
  <si>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</si>
  <si>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</si>
  <si>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</si>
  <si>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</si>
  <si>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[澳门]澳门丽思卡尔顿酒店(The Ritz-Carlton Macau)(67089569)</t>
  </si>
  <si>
    <t>尊贵套房&lt;双人入住&gt;&lt;特价&gt;&lt;无早&gt;</t>
  </si>
  <si>
    <t>CNY</t>
  </si>
  <si>
    <t>Hu/Zimeng</t>
  </si>
  <si>
    <t>CA13744210512CNY</t>
  </si>
  <si>
    <t>未提现</t>
  </si>
  <si>
    <t>携程开票</t>
  </si>
  <si>
    <t>[上海]上海镛舍酒店(67670413)</t>
  </si>
  <si>
    <t>60平开间&lt;大床&gt;(至少连住2晚及以上)&lt;双人入住&gt;&lt;双早&gt;</t>
  </si>
  <si>
    <t>马岚</t>
  </si>
  <si>
    <t>[大理市]大理古城未迟清舍客栈(64242922)</t>
  </si>
  <si>
    <t>清舍观景大床房&lt;双人入住&gt;&lt;无早&gt;&lt;大床&gt;</t>
  </si>
  <si>
    <t>王士芳</t>
  </si>
  <si>
    <t>[梅州]梅州英思廷酒店(68034492)</t>
  </si>
  <si>
    <t>廷悦大床房&lt;内宾&gt;&lt;双人入住&gt;&lt;特惠专享&gt;&lt;双早&gt;&lt;大床&gt;</t>
  </si>
  <si>
    <t>梁伟宁</t>
  </si>
  <si>
    <t>，</t>
  </si>
  <si>
    <t>A210512094452481</t>
  </si>
  <si>
    <t>总计：14575元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</si>
  <si>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</si>
  <si>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</si>
  <si>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</si>
  <si>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</si>
  <si>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</si>
  <si>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</si>
  <si>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</si>
  <si>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</si>
  <si>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</si>
  <si>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</si>
  <si>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</si>
  <si>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</si>
  <si>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</si>
  <si>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</si>
  <si>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</si>
  <si>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</si>
  <si>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</si>
  <si>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2021-04-26</t>
  </si>
  <si>
    <t>2085297</t>
  </si>
  <si>
    <t>梅州英思廷酒店</t>
  </si>
  <si>
    <t>2021-04-27</t>
  </si>
  <si>
    <t>退房日月结</t>
  </si>
  <si>
    <t>248.00</t>
  </si>
  <si>
    <t>RMB</t>
  </si>
  <si>
    <t>0</t>
  </si>
  <si>
    <t>0.00</t>
  </si>
  <si>
    <t>携程汇登国内直连</t>
  </si>
  <si>
    <t>2021-04-26 23:06:21</t>
  </si>
  <si>
    <t>否</t>
  </si>
  <si>
    <t>广州汇登信息科技有限公司</t>
  </si>
  <si>
    <t>直采</t>
  </si>
  <si>
    <t>2084473</t>
  </si>
  <si>
    <t>大理古城未迟清舍客栈</t>
  </si>
  <si>
    <t>260.00</t>
  </si>
  <si>
    <t>2021-04-26 08:30:23</t>
  </si>
  <si>
    <t>2021-04-20</t>
  </si>
  <si>
    <t>2074889</t>
  </si>
  <si>
    <t>上海镛舍酒店</t>
  </si>
  <si>
    <t>2021-04-25</t>
  </si>
  <si>
    <t>4400.00</t>
  </si>
  <si>
    <t>2021-04-20 16:05:14</t>
  </si>
  <si>
    <t>2021-04-15</t>
  </si>
  <si>
    <t>2068546</t>
  </si>
  <si>
    <t>澳门丽思卡尔顿酒店</t>
  </si>
  <si>
    <t>Hu Zimeng</t>
  </si>
  <si>
    <t>2021-04-21</t>
  </si>
  <si>
    <t>9667.00</t>
  </si>
  <si>
    <t>2021-04-16 10:27:33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</si>
</sst>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9" borderId="3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9" fillId="11" borderId="1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14923525106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44307</v>
      </c>
      <c r="G2" s="5">
        <v>44313</v>
      </c>
      <c r="H2" s="4">
        <v>1</v>
      </c>
      <c r="I2" s="4">
        <v>6</v>
      </c>
      <c r="J2" s="4">
        <v>6</v>
      </c>
      <c r="K2" s="4" t="s">
        <v>28</v>
      </c>
      <c r="L2" s="4">
        <v>9667</v>
      </c>
      <c r="M2" s="4">
        <v>9667</v>
      </c>
      <c r="N2" s="4" t="s">
        <v>29</v>
      </c>
      <c r="O2" s="4" t="s">
        <v>30</v>
      </c>
      <c r="P2" s="4" t="s">
        <v>31</v>
      </c>
      <c r="Q2" s="4">
        <v>0</v>
      </c>
      <c r="R2" s="6">
        <v>44301</v>
      </c>
      <c r="S2" s="5">
        <v>44328</v>
      </c>
      <c r="T2" s="4" t="s">
        <v>32</v>
      </c>
      <c r="U2" s="4">
        <v>9667</v>
      </c>
      <c r="V2" s="4">
        <v>0</v>
      </c>
      <c r="W2" s="4">
        <v>0</v>
      </c>
      <c r="X2" s="4">
        <v>2068546</v>
      </c>
    </row>
    <row r="3" s="4" customFormat="1" spans="1:24">
      <c r="A3" s="4">
        <v>14963123793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44311</v>
      </c>
      <c r="G3" s="5">
        <v>44313</v>
      </c>
      <c r="H3" s="4">
        <v>1</v>
      </c>
      <c r="I3" s="4">
        <v>2</v>
      </c>
      <c r="J3" s="4">
        <v>2</v>
      </c>
      <c r="K3" s="4" t="s">
        <v>28</v>
      </c>
      <c r="L3" s="4">
        <v>4400</v>
      </c>
      <c r="M3" s="4">
        <v>4400</v>
      </c>
      <c r="N3" s="4" t="s">
        <v>35</v>
      </c>
      <c r="O3" s="4" t="s">
        <v>30</v>
      </c>
      <c r="P3" s="4" t="s">
        <v>31</v>
      </c>
      <c r="Q3" s="4">
        <v>0</v>
      </c>
      <c r="R3" s="6">
        <v>44306</v>
      </c>
      <c r="S3" s="5">
        <v>44328</v>
      </c>
      <c r="T3" s="4" t="s">
        <v>32</v>
      </c>
      <c r="U3" s="4">
        <v>4400</v>
      </c>
      <c r="V3" s="4">
        <v>0</v>
      </c>
      <c r="W3" s="4">
        <v>0</v>
      </c>
      <c r="X3" s="4">
        <v>2074889</v>
      </c>
    </row>
    <row r="4" s="4" customFormat="1" spans="1:24">
      <c r="A4" s="4">
        <v>15012686803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44312</v>
      </c>
      <c r="G4" s="5">
        <v>44313</v>
      </c>
      <c r="H4" s="4">
        <v>1</v>
      </c>
      <c r="I4" s="4">
        <v>1</v>
      </c>
      <c r="J4" s="4">
        <v>1</v>
      </c>
      <c r="K4" s="4" t="s">
        <v>28</v>
      </c>
      <c r="L4" s="4">
        <v>260</v>
      </c>
      <c r="M4" s="4">
        <v>260</v>
      </c>
      <c r="N4" s="4" t="s">
        <v>38</v>
      </c>
      <c r="O4" s="4" t="s">
        <v>30</v>
      </c>
      <c r="P4" s="4" t="s">
        <v>31</v>
      </c>
      <c r="Q4" s="4">
        <v>0</v>
      </c>
      <c r="R4" s="6">
        <v>44312</v>
      </c>
      <c r="S4" s="5">
        <v>44328</v>
      </c>
      <c r="T4" s="4" t="s">
        <v>32</v>
      </c>
      <c r="U4" s="4">
        <v>260</v>
      </c>
      <c r="V4" s="4">
        <v>0</v>
      </c>
      <c r="W4" s="4">
        <v>0</v>
      </c>
      <c r="X4" s="4">
        <v>2084473</v>
      </c>
    </row>
    <row r="5" s="4" customFormat="1" spans="1:24">
      <c r="A5" s="4">
        <v>15015735579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44312</v>
      </c>
      <c r="G5" s="5">
        <v>44313</v>
      </c>
      <c r="H5" s="4">
        <v>1</v>
      </c>
      <c r="I5" s="4">
        <v>1</v>
      </c>
      <c r="J5" s="4">
        <v>1</v>
      </c>
      <c r="K5" s="4" t="s">
        <v>28</v>
      </c>
      <c r="L5" s="4">
        <v>248</v>
      </c>
      <c r="M5" s="4">
        <v>248</v>
      </c>
      <c r="N5" s="4" t="s">
        <v>41</v>
      </c>
      <c r="O5" s="4" t="s">
        <v>30</v>
      </c>
      <c r="P5" s="4" t="s">
        <v>31</v>
      </c>
      <c r="Q5" s="4">
        <v>0</v>
      </c>
      <c r="R5" s="6">
        <v>44312</v>
      </c>
      <c r="S5" s="5">
        <v>44328</v>
      </c>
      <c r="T5" s="4" t="s">
        <v>32</v>
      </c>
      <c r="U5" s="4">
        <v>248</v>
      </c>
      <c r="V5" s="4">
        <v>0</v>
      </c>
      <c r="W5" s="4">
        <v>0</v>
      </c>
      <c r="X5" s="4">
        <v>2085297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H30" sqref="H30"/>
    </sheetView>
  </sheetViews>
  <sheetFormatPr defaultColWidth="9" defaultRowHeight="13.5"/>
  <cols>
    <col min="1" max="1" width="14.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9">
      <c r="A2" s="4">
        <v>14923525106</v>
      </c>
      <c r="B2" s="5">
        <v>44307</v>
      </c>
      <c r="C2" s="5">
        <v>44313</v>
      </c>
      <c r="D2" s="4">
        <v>9667</v>
      </c>
      <c r="E2" s="4" t="str">
        <f>VLOOKUP(A2,HOP!A:L,12,0)</f>
        <v>9667.00</v>
      </c>
      <c r="F2" s="4" t="str">
        <f>VLOOKUP(A2,HOP!A:C,3,0)</f>
        <v>2068546</v>
      </c>
      <c r="G2" s="4">
        <f>D2-E2</f>
        <v>0</v>
      </c>
      <c r="H2" s="4" t="str">
        <f>$H$1&amp;F2</f>
        <v>，2068546</v>
      </c>
      <c r="I2" s="4" t="str">
        <f>VLOOKUP(A2,HOP!A:T,20,0)</f>
        <v>直采</v>
      </c>
    </row>
    <row r="3" s="4" customFormat="1" spans="1:9">
      <c r="A3" s="4">
        <v>14963123793</v>
      </c>
      <c r="B3" s="5">
        <v>44311</v>
      </c>
      <c r="C3" s="5">
        <v>44313</v>
      </c>
      <c r="D3" s="4">
        <v>4400</v>
      </c>
      <c r="E3" s="4" t="str">
        <f>VLOOKUP(A3,HOP!A:L,12,0)</f>
        <v>4400.00</v>
      </c>
      <c r="F3" s="4" t="str">
        <f>VLOOKUP(A3,HOP!A:C,3,0)</f>
        <v>2074889</v>
      </c>
      <c r="G3" s="4">
        <f>D3-E3</f>
        <v>0</v>
      </c>
      <c r="H3" s="4" t="str">
        <f>$H$1&amp;F3</f>
        <v>，2074889</v>
      </c>
      <c r="I3" s="4" t="str">
        <f>VLOOKUP(A3,HOP!A:T,20,0)</f>
        <v>直采</v>
      </c>
    </row>
    <row r="4" s="4" customFormat="1" spans="1:9">
      <c r="A4" s="4">
        <v>15012686803</v>
      </c>
      <c r="B4" s="5">
        <v>44312</v>
      </c>
      <c r="C4" s="5">
        <v>44313</v>
      </c>
      <c r="D4" s="4">
        <v>260</v>
      </c>
      <c r="E4" s="4" t="str">
        <f>VLOOKUP(A4,HOP!A:L,12,0)</f>
        <v>260.00</v>
      </c>
      <c r="F4" s="4" t="str">
        <f>VLOOKUP(A4,HOP!A:C,3,0)</f>
        <v>2084473</v>
      </c>
      <c r="G4" s="4">
        <f>D4-E4</f>
        <v>0</v>
      </c>
      <c r="H4" s="4" t="str">
        <f>$H$1&amp;F4</f>
        <v>，2084473</v>
      </c>
      <c r="I4" s="4" t="str">
        <f>VLOOKUP(A4,HOP!A:T,20,0)</f>
        <v>直采</v>
      </c>
    </row>
    <row r="5" s="4" customFormat="1" spans="1:9">
      <c r="A5" s="4">
        <v>15015735579</v>
      </c>
      <c r="B5" s="5">
        <v>44312</v>
      </c>
      <c r="C5" s="5">
        <v>44313</v>
      </c>
      <c r="D5" s="4">
        <v>248</v>
      </c>
      <c r="E5" s="4" t="str">
        <f>VLOOKUP(A5,HOP!A:L,12,0)</f>
        <v>248.00</v>
      </c>
      <c r="F5" s="4" t="str">
        <f>VLOOKUP(A5,HOP!A:C,3,0)</f>
        <v>2085297</v>
      </c>
      <c r="G5" s="4">
        <f>D5-E5</f>
        <v>0</v>
      </c>
      <c r="H5" s="4" t="str">
        <f>$H$1&amp;F5</f>
        <v>，2085297</v>
      </c>
      <c r="I5" s="4" t="str">
        <f>VLOOKUP(A5,HOP!A:T,20,0)</f>
        <v>直采</v>
      </c>
    </row>
    <row r="7" spans="4:4">
      <c r="D7" s="4">
        <f>SUM(D2:D6)</f>
        <v>14575</v>
      </c>
    </row>
    <row r="10" spans="1:1">
      <c r="A10" s="4" t="s">
        <v>43</v>
      </c>
    </row>
    <row r="11" spans="1:1">
      <c r="A11" s="4" t="s">
        <v>44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45</v>
      </c>
      <c r="B1" s="2" t="s">
        <v>46</v>
      </c>
      <c r="C1" s="2" t="s">
        <v>47</v>
      </c>
      <c r="D1" s="2" t="s">
        <v>48</v>
      </c>
      <c r="E1" s="2" t="s">
        <v>13</v>
      </c>
      <c r="F1" s="2" t="s">
        <v>5</v>
      </c>
      <c r="G1" s="2" t="s">
        <v>6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59</v>
      </c>
      <c r="S1" s="2" t="s">
        <v>60</v>
      </c>
      <c r="T1" s="2" t="s">
        <v>61</v>
      </c>
    </row>
    <row r="2" s="1" customFormat="1" spans="1:20">
      <c r="A2" s="3">
        <v>15015735579</v>
      </c>
      <c r="B2" s="1" t="s">
        <v>62</v>
      </c>
      <c r="C2" s="1" t="s">
        <v>63</v>
      </c>
      <c r="D2" s="1" t="s">
        <v>64</v>
      </c>
      <c r="E2" s="1" t="s">
        <v>41</v>
      </c>
      <c r="F2" s="1" t="s">
        <v>62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</row>
    <row r="3" s="1" customFormat="1" spans="1:20">
      <c r="A3" s="3">
        <v>15012686803</v>
      </c>
      <c r="B3" s="1" t="s">
        <v>62</v>
      </c>
      <c r="C3" s="1" t="s">
        <v>76</v>
      </c>
      <c r="D3" s="1" t="s">
        <v>77</v>
      </c>
      <c r="E3" s="1" t="s">
        <v>38</v>
      </c>
      <c r="F3" s="1" t="s">
        <v>62</v>
      </c>
      <c r="G3" s="1" t="s">
        <v>65</v>
      </c>
      <c r="H3" s="1" t="s">
        <v>66</v>
      </c>
      <c r="I3" s="1" t="s">
        <v>78</v>
      </c>
      <c r="J3" s="1" t="s">
        <v>68</v>
      </c>
      <c r="K3" s="1" t="s">
        <v>78</v>
      </c>
      <c r="L3" s="1" t="s">
        <v>78</v>
      </c>
      <c r="M3" s="1" t="s">
        <v>69</v>
      </c>
      <c r="N3" s="1" t="s">
        <v>69</v>
      </c>
      <c r="O3" s="1" t="s">
        <v>70</v>
      </c>
      <c r="P3" s="1" t="s">
        <v>71</v>
      </c>
      <c r="Q3" s="1" t="s">
        <v>79</v>
      </c>
      <c r="R3" s="1" t="s">
        <v>73</v>
      </c>
      <c r="S3" s="1" t="s">
        <v>74</v>
      </c>
      <c r="T3" s="1" t="s">
        <v>75</v>
      </c>
    </row>
    <row r="4" s="1" customFormat="1" spans="1:20">
      <c r="A4" s="3">
        <v>14963123793</v>
      </c>
      <c r="B4" s="1" t="s">
        <v>80</v>
      </c>
      <c r="C4" s="1" t="s">
        <v>81</v>
      </c>
      <c r="D4" s="1" t="s">
        <v>82</v>
      </c>
      <c r="E4" s="1" t="s">
        <v>35</v>
      </c>
      <c r="F4" s="1" t="s">
        <v>83</v>
      </c>
      <c r="G4" s="1" t="s">
        <v>65</v>
      </c>
      <c r="H4" s="1" t="s">
        <v>66</v>
      </c>
      <c r="I4" s="1" t="s">
        <v>84</v>
      </c>
      <c r="J4" s="1" t="s">
        <v>68</v>
      </c>
      <c r="K4" s="1" t="s">
        <v>84</v>
      </c>
      <c r="L4" s="1" t="s">
        <v>84</v>
      </c>
      <c r="M4" s="1" t="s">
        <v>69</v>
      </c>
      <c r="N4" s="1" t="s">
        <v>69</v>
      </c>
      <c r="O4" s="1" t="s">
        <v>70</v>
      </c>
      <c r="P4" s="1" t="s">
        <v>71</v>
      </c>
      <c r="Q4" s="1" t="s">
        <v>85</v>
      </c>
      <c r="R4" s="1" t="s">
        <v>73</v>
      </c>
      <c r="S4" s="1" t="s">
        <v>74</v>
      </c>
      <c r="T4" s="1" t="s">
        <v>75</v>
      </c>
    </row>
    <row r="5" s="1" customFormat="1" spans="1:20">
      <c r="A5" s="3">
        <v>14923525106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65</v>
      </c>
      <c r="H5" s="1" t="s">
        <v>66</v>
      </c>
      <c r="I5" s="1" t="s">
        <v>91</v>
      </c>
      <c r="J5" s="1" t="s">
        <v>68</v>
      </c>
      <c r="K5" s="1" t="s">
        <v>91</v>
      </c>
      <c r="L5" s="1" t="s">
        <v>91</v>
      </c>
      <c r="M5" s="1" t="s">
        <v>69</v>
      </c>
      <c r="N5" s="1" t="s">
        <v>69</v>
      </c>
      <c r="O5" s="1" t="s">
        <v>70</v>
      </c>
      <c r="P5" s="1" t="s">
        <v>71</v>
      </c>
      <c r="Q5" s="1" t="s">
        <v>92</v>
      </c>
      <c r="R5" s="1" t="s">
        <v>73</v>
      </c>
      <c r="S5" s="1" t="s">
        <v>74</v>
      </c>
      <c r="T5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2021-05-12T01:41:51Z</dcterms:created>
  <dcterms:modified xsi:type="dcterms:W3CDTF">2021-05-12T01:45:15Z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86C0983C20784790ADC4292456F82032</vt:lpwstr>
  </property>
  <property fmtid="{D5CDD505-2E9C-101B-9397-08002B2CF9AE}" pid="3" name="KSOProductBuildVer">
    <vt:lpwstr>2052-11.1.0.10463</vt:lpwstr>
  </property>
</Properties>
</file>