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<sst xmlns="http://schemas.openxmlformats.org/spreadsheetml/2006/main" count="164" uniqueCount="91">
  <si>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</si>
  <si>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</si>
  <si>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</si>
  <si>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</si>
  <si>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</si>
  <si>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</si>
  <si>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</si>
  <si>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</si>
  <si>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</si>
  <si>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</si>
  <si>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</si>
  <si>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</si>
  <si>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</si>
  <si>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</si>
  <si>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</si>
  <si>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</si>
  <si>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</si>
  <si>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</si>
  <si>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</si>
  <si>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</si>
  <si>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</si>
  <si>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</si>
  <si>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</si>
  <si>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</si>
  <si>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</si>
  <si>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</si>
  <si>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[丽江]丽江木石缘客栈(67685764)</t>
  </si>
  <si>
    <t>印象丽江大床房&lt;特价&gt;&lt;双早&gt;&lt;大床&gt;</t>
  </si>
  <si>
    <t>CNY</t>
  </si>
  <si>
    <t>孔芬芬</t>
  </si>
  <si>
    <t>CA13744210513CNY</t>
  </si>
  <si>
    <t>未提现</t>
  </si>
  <si>
    <t>携程开票</t>
  </si>
  <si>
    <t>[安顺]安顺豪生温泉度假酒店(71662034)</t>
  </si>
  <si>
    <t>高级大床房&lt;双人入住&gt;&lt;内宾&gt;&lt;双早&gt;&lt; DLTZ &gt;</t>
  </si>
  <si>
    <t>唐大江</t>
  </si>
  <si>
    <t>[梅州]梅州英思廷酒店(68034492)</t>
  </si>
  <si>
    <t>廷悦大床房&lt;内宾&gt;&lt;双人入住&gt;&lt;特惠专享&gt;&lt;双早&gt;&lt;大床&gt;</t>
  </si>
  <si>
    <t>车金芳</t>
  </si>
  <si>
    <t>[大理市]大理古城未迟清舍客栈(64242922)</t>
  </si>
  <si>
    <t>清舍观景大床房&lt;双人入住&gt;&lt;无早&gt;&lt;大床&gt;</t>
  </si>
  <si>
    <t>冮少君</t>
  </si>
  <si>
    <t>取消</t>
  </si>
  <si>
    <t>[景洪]云南航空西双版纳观光酒店(72237490)</t>
  </si>
  <si>
    <t>高级双床房&lt;双人入住&gt;&lt;双早&gt;&lt;双床&gt;</t>
  </si>
  <si>
    <t>张崇军</t>
  </si>
  <si>
    <t>，</t>
  </si>
  <si>
    <t>202104271010440001</t>
  </si>
  <si>
    <t>A210513100018481 HOP：798元</t>
  </si>
  <si>
    <t>i210513120055 房集：390元</t>
  </si>
  <si>
    <t>总计：1188元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</si>
  <si>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</si>
  <si>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</si>
  <si>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</si>
  <si>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</si>
  <si>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</si>
  <si>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</si>
  <si>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</si>
  <si>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</si>
  <si>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</si>
  <si>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</si>
  <si>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</si>
  <si>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</si>
  <si>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</si>
  <si>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</si>
  <si>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</si>
  <si>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</si>
  <si>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</si>
  <si>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2021-04-22</t>
  </si>
  <si>
    <t>2077923</t>
  </si>
  <si>
    <t>丽江木石缘客栈</t>
  </si>
  <si>
    <t>2021-04-27</t>
  </si>
  <si>
    <t>2021-04-28</t>
  </si>
  <si>
    <t>退房日月结</t>
  </si>
  <si>
    <t>290.00</t>
  </si>
  <si>
    <t>RMB</t>
  </si>
  <si>
    <t>0</t>
  </si>
  <si>
    <t>0.00</t>
  </si>
  <si>
    <t>携程汇登国内直连</t>
  </si>
  <si>
    <t>2021-04-22 17:34:39</t>
  </si>
  <si>
    <t>否</t>
  </si>
  <si>
    <t>广州汇登信息科技有限公司</t>
  </si>
  <si>
    <t>直采</t>
  </si>
  <si>
    <t>2086470</t>
  </si>
  <si>
    <t>梅州英思廷酒店</t>
  </si>
  <si>
    <t>248.00</t>
  </si>
  <si>
    <t>2021-04-28 19:52:30</t>
  </si>
  <si>
    <t>2087660</t>
  </si>
  <si>
    <t>云南航空西双版纳观光酒店</t>
  </si>
  <si>
    <t>260.00</t>
  </si>
  <si>
    <t>2021-04-27 21:58:39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</si>
</sst>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14982562444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44313</v>
      </c>
      <c r="G2" s="5">
        <v>44314</v>
      </c>
      <c r="H2" s="4">
        <v>1</v>
      </c>
      <c r="I2" s="4">
        <v>1</v>
      </c>
      <c r="J2" s="4">
        <v>1</v>
      </c>
      <c r="K2" s="4" t="s">
        <v>28</v>
      </c>
      <c r="L2" s="4">
        <v>290</v>
      </c>
      <c r="M2" s="4">
        <v>290</v>
      </c>
      <c r="N2" s="4" t="s">
        <v>29</v>
      </c>
      <c r="O2" s="4" t="s">
        <v>30</v>
      </c>
      <c r="P2" s="4" t="s">
        <v>31</v>
      </c>
      <c r="Q2" s="4">
        <v>0</v>
      </c>
      <c r="R2" s="6">
        <v>44308</v>
      </c>
      <c r="S2" s="5">
        <v>44329</v>
      </c>
      <c r="T2" s="4" t="s">
        <v>32</v>
      </c>
      <c r="U2" s="4">
        <v>290</v>
      </c>
      <c r="V2" s="4">
        <v>0</v>
      </c>
      <c r="W2" s="4">
        <v>0</v>
      </c>
      <c r="X2" s="4">
        <v>2077923</v>
      </c>
    </row>
    <row r="3" s="4" customFormat="1" spans="1:23">
      <c r="A3" s="4">
        <v>15021387820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44313</v>
      </c>
      <c r="G3" s="5">
        <v>44314</v>
      </c>
      <c r="H3" s="4">
        <v>1</v>
      </c>
      <c r="I3" s="4">
        <v>1</v>
      </c>
      <c r="J3" s="4">
        <v>1</v>
      </c>
      <c r="K3" s="4" t="s">
        <v>28</v>
      </c>
      <c r="L3" s="4">
        <v>390</v>
      </c>
      <c r="M3" s="4">
        <v>390</v>
      </c>
      <c r="N3" s="4" t="s">
        <v>35</v>
      </c>
      <c r="O3" s="4" t="s">
        <v>30</v>
      </c>
      <c r="P3" s="4" t="s">
        <v>31</v>
      </c>
      <c r="Q3" s="4">
        <v>0</v>
      </c>
      <c r="R3" s="6">
        <v>44313</v>
      </c>
      <c r="S3" s="5">
        <v>44329</v>
      </c>
      <c r="T3" s="4" t="s">
        <v>32</v>
      </c>
      <c r="U3" s="4">
        <v>390</v>
      </c>
      <c r="V3" s="4">
        <v>0</v>
      </c>
      <c r="W3" s="4">
        <v>0</v>
      </c>
    </row>
    <row r="4" s="4" customFormat="1" spans="1:24">
      <c r="A4" s="4">
        <v>15021480024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44313</v>
      </c>
      <c r="G4" s="5">
        <v>44314</v>
      </c>
      <c r="H4" s="4">
        <v>1</v>
      </c>
      <c r="I4" s="4">
        <v>1</v>
      </c>
      <c r="J4" s="4">
        <v>1</v>
      </c>
      <c r="K4" s="4" t="s">
        <v>28</v>
      </c>
      <c r="L4" s="4">
        <v>248</v>
      </c>
      <c r="M4" s="4">
        <v>248</v>
      </c>
      <c r="N4" s="4" t="s">
        <v>38</v>
      </c>
      <c r="O4" s="4" t="s">
        <v>30</v>
      </c>
      <c r="P4" s="4" t="s">
        <v>31</v>
      </c>
      <c r="Q4" s="4">
        <v>0</v>
      </c>
      <c r="R4" s="6">
        <v>44313</v>
      </c>
      <c r="S4" s="5">
        <v>44329</v>
      </c>
      <c r="T4" s="4" t="s">
        <v>32</v>
      </c>
      <c r="U4" s="4">
        <v>248</v>
      </c>
      <c r="V4" s="4">
        <v>0</v>
      </c>
      <c r="W4" s="4">
        <v>0</v>
      </c>
      <c r="X4" s="4">
        <v>2086470</v>
      </c>
    </row>
    <row r="5" s="4" customFormat="1" spans="1:24">
      <c r="A5" s="4">
        <v>15021672784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44313</v>
      </c>
      <c r="G5" s="5">
        <v>44314</v>
      </c>
      <c r="H5" s="4">
        <v>1</v>
      </c>
      <c r="I5" s="4">
        <v>1</v>
      </c>
      <c r="J5" s="4">
        <v>1</v>
      </c>
      <c r="K5" s="4" t="s">
        <v>28</v>
      </c>
      <c r="L5" s="4">
        <v>260</v>
      </c>
      <c r="M5" s="4">
        <v>260</v>
      </c>
      <c r="N5" s="4" t="s">
        <v>41</v>
      </c>
      <c r="O5" s="4" t="s">
        <v>30</v>
      </c>
      <c r="P5" s="4" t="s">
        <v>31</v>
      </c>
      <c r="Q5" s="4">
        <v>0</v>
      </c>
      <c r="R5" s="6">
        <v>44313</v>
      </c>
      <c r="S5" s="5">
        <v>44329</v>
      </c>
      <c r="T5" s="4" t="s">
        <v>32</v>
      </c>
      <c r="U5" s="4">
        <v>260</v>
      </c>
      <c r="V5" s="4">
        <v>0</v>
      </c>
      <c r="W5" s="4">
        <v>0</v>
      </c>
      <c r="X5" s="4">
        <v>2086514</v>
      </c>
    </row>
    <row r="6" s="4" customFormat="1" spans="1:24">
      <c r="A6" s="4">
        <v>15021672784</v>
      </c>
      <c r="B6" s="4" t="s">
        <v>24</v>
      </c>
      <c r="C6" s="4" t="s">
        <v>42</v>
      </c>
      <c r="D6" s="4" t="s">
        <v>39</v>
      </c>
      <c r="E6" s="4" t="s">
        <v>40</v>
      </c>
      <c r="F6" s="5">
        <v>44313</v>
      </c>
      <c r="G6" s="5">
        <v>44314</v>
      </c>
      <c r="H6" s="4">
        <v>1</v>
      </c>
      <c r="I6" s="4">
        <v>1</v>
      </c>
      <c r="J6" s="4">
        <v>1</v>
      </c>
      <c r="K6" s="4" t="s">
        <v>28</v>
      </c>
      <c r="L6" s="4">
        <v>-260</v>
      </c>
      <c r="M6" s="4">
        <v>-260</v>
      </c>
      <c r="N6" s="4" t="s">
        <v>41</v>
      </c>
      <c r="O6" s="4" t="s">
        <v>30</v>
      </c>
      <c r="P6" s="4" t="s">
        <v>31</v>
      </c>
      <c r="Q6" s="4">
        <v>0</v>
      </c>
      <c r="R6" s="6">
        <v>44313</v>
      </c>
      <c r="S6" s="5">
        <v>44329</v>
      </c>
      <c r="T6" s="4" t="s">
        <v>32</v>
      </c>
      <c r="U6" s="4">
        <v>-260</v>
      </c>
      <c r="V6" s="4">
        <v>0</v>
      </c>
      <c r="W6" s="4">
        <v>0</v>
      </c>
      <c r="X6" s="4">
        <v>2086514</v>
      </c>
    </row>
    <row r="7" s="4" customFormat="1" spans="1:24">
      <c r="A7" s="4">
        <v>15028103718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44313</v>
      </c>
      <c r="G7" s="5">
        <v>44314</v>
      </c>
      <c r="H7" s="4">
        <v>1</v>
      </c>
      <c r="I7" s="4">
        <v>1</v>
      </c>
      <c r="J7" s="4">
        <v>1</v>
      </c>
      <c r="K7" s="4" t="s">
        <v>28</v>
      </c>
      <c r="L7" s="4">
        <v>260</v>
      </c>
      <c r="M7" s="4">
        <v>260</v>
      </c>
      <c r="N7" s="4" t="s">
        <v>45</v>
      </c>
      <c r="O7" s="4" t="s">
        <v>30</v>
      </c>
      <c r="P7" s="4" t="s">
        <v>31</v>
      </c>
      <c r="Q7" s="4">
        <v>0</v>
      </c>
      <c r="R7" s="6">
        <v>44313</v>
      </c>
      <c r="S7" s="5">
        <v>44329</v>
      </c>
      <c r="T7" s="4" t="s">
        <v>32</v>
      </c>
      <c r="U7" s="4">
        <v>260</v>
      </c>
      <c r="V7" s="4">
        <v>0</v>
      </c>
      <c r="W7" s="4">
        <v>0</v>
      </c>
      <c r="X7" s="4">
        <v>2087660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G27" sqref="G27"/>
    </sheetView>
  </sheetViews>
  <sheetFormatPr defaultColWidth="9" defaultRowHeight="13.5"/>
  <cols>
    <col min="1" max="1" width="12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4">
        <v>14982562444</v>
      </c>
      <c r="B2" s="5">
        <v>44313</v>
      </c>
      <c r="C2" s="5">
        <v>44314</v>
      </c>
      <c r="D2" s="4">
        <v>290</v>
      </c>
      <c r="E2" s="4" t="str">
        <f>VLOOKUP(A2,HOP!A:L,12,0)</f>
        <v>290.00</v>
      </c>
      <c r="F2" s="4" t="str">
        <f>VLOOKUP(A2,HOP!A:C,3,0)</f>
        <v>2077923</v>
      </c>
      <c r="G2" s="4">
        <f>D2-E2</f>
        <v>0</v>
      </c>
      <c r="H2" s="4" t="str">
        <f>$H$1&amp;F2</f>
        <v>，2077923</v>
      </c>
      <c r="I2" s="4" t="str">
        <f>VLOOKUP(A2,HOP!A:T,20,0)</f>
        <v>直采</v>
      </c>
    </row>
    <row r="3" s="4" customFormat="1" spans="1:10">
      <c r="A3" s="4">
        <v>15021387820</v>
      </c>
      <c r="B3" s="5">
        <v>44313</v>
      </c>
      <c r="C3" s="5">
        <v>44314</v>
      </c>
      <c r="D3" s="4">
        <v>390</v>
      </c>
      <c r="E3" s="4">
        <v>390</v>
      </c>
      <c r="F3" s="7" t="s">
        <v>47</v>
      </c>
      <c r="G3" s="4">
        <f>D3-E3</f>
        <v>0</v>
      </c>
      <c r="H3" s="4" t="str">
        <f>$H$1&amp;F3</f>
        <v>，202104271010440001</v>
      </c>
      <c r="I3" s="4" t="e">
        <f>VLOOKUP(A3,HOP!A:T,20,0)</f>
        <v>#N/A</v>
      </c>
      <c r="J3" s="4">
        <v>4.27</v>
      </c>
    </row>
    <row r="4" s="4" customFormat="1" spans="1:9">
      <c r="A4" s="4">
        <v>15021480024</v>
      </c>
      <c r="B4" s="5">
        <v>44313</v>
      </c>
      <c r="C4" s="5">
        <v>44314</v>
      </c>
      <c r="D4" s="4">
        <v>248</v>
      </c>
      <c r="E4" s="4" t="str">
        <f>VLOOKUP(A4,HOP!A:L,12,0)</f>
        <v>248.00</v>
      </c>
      <c r="F4" s="4" t="str">
        <f>VLOOKUP(A4,HOP!A:C,3,0)</f>
        <v>2086470</v>
      </c>
      <c r="G4" s="4">
        <f>D4-E4</f>
        <v>0</v>
      </c>
      <c r="H4" s="4" t="str">
        <f>$H$1&amp;F4</f>
        <v>，2086470</v>
      </c>
      <c r="I4" s="4" t="str">
        <f>VLOOKUP(A4,HOP!A:T,20,0)</f>
        <v>直采</v>
      </c>
    </row>
    <row r="5" s="4" customFormat="1" spans="1:9">
      <c r="A5" s="4">
        <v>15021672784</v>
      </c>
      <c r="B5" s="5">
        <v>44313</v>
      </c>
      <c r="C5" s="5">
        <v>44314</v>
      </c>
      <c r="D5" s="4">
        <v>0</v>
      </c>
      <c r="E5" s="4" t="e">
        <f>VLOOKUP(A5,HOP!A:L,12,0)</f>
        <v>#N/A</v>
      </c>
      <c r="F5" s="4">
        <v>2086514</v>
      </c>
      <c r="G5" s="4" t="e">
        <f>D5-E5</f>
        <v>#N/A</v>
      </c>
      <c r="H5" s="4" t="str">
        <f>$H$1&amp;F5</f>
        <v>，2086514</v>
      </c>
      <c r="I5" s="4" t="e">
        <f>VLOOKUP(A5,HOP!A:T,20,0)</f>
        <v>#N/A</v>
      </c>
    </row>
    <row r="6" s="4" customFormat="1" spans="1:9">
      <c r="A6" s="4">
        <v>15028103718</v>
      </c>
      <c r="B6" s="5">
        <v>44313</v>
      </c>
      <c r="C6" s="5">
        <v>44314</v>
      </c>
      <c r="D6" s="4">
        <v>260</v>
      </c>
      <c r="E6" s="4" t="str">
        <f>VLOOKUP(A6,HOP!A:L,12,0)</f>
        <v>260.00</v>
      </c>
      <c r="F6" s="4" t="str">
        <f>VLOOKUP(A6,HOP!A:C,3,0)</f>
        <v>2087660</v>
      </c>
      <c r="G6" s="4">
        <f>D6-E6</f>
        <v>0</v>
      </c>
      <c r="H6" s="4" t="str">
        <f>$H$1&amp;F6</f>
        <v>，2087660</v>
      </c>
      <c r="I6" s="4" t="str">
        <f>VLOOKUP(A6,HOP!A:T,20,0)</f>
        <v>直采</v>
      </c>
    </row>
    <row r="8" spans="4:4">
      <c r="D8" s="4">
        <f>SUM(D2:D7)</f>
        <v>1188</v>
      </c>
    </row>
    <row r="10" spans="1:1">
      <c r="A10" s="4" t="s">
        <v>48</v>
      </c>
    </row>
    <row r="11" spans="1:1">
      <c r="A11" s="4" t="s">
        <v>49</v>
      </c>
    </row>
    <row r="12" spans="1:1">
      <c r="A12" s="4" t="s">
        <v>50</v>
      </c>
    </row>
  </sheetData>
  <autoFilter ref="A1:XFD1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C8" sqref="C8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</row>
    <row r="2" s="1" customFormat="1" spans="1:20">
      <c r="A2" s="3">
        <v>14982562444</v>
      </c>
      <c r="B2" s="1" t="s">
        <v>68</v>
      </c>
      <c r="C2" s="1" t="s">
        <v>69</v>
      </c>
      <c r="D2" s="1" t="s">
        <v>70</v>
      </c>
      <c r="E2" s="1" t="s">
        <v>29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</row>
    <row r="3" s="1" customFormat="1" spans="1:20">
      <c r="A3" s="3">
        <v>15021480024</v>
      </c>
      <c r="B3" s="1" t="s">
        <v>71</v>
      </c>
      <c r="C3" s="1" t="s">
        <v>83</v>
      </c>
      <c r="D3" s="1" t="s">
        <v>84</v>
      </c>
      <c r="E3" s="1" t="s">
        <v>38</v>
      </c>
      <c r="F3" s="1" t="s">
        <v>71</v>
      </c>
      <c r="G3" s="1" t="s">
        <v>72</v>
      </c>
      <c r="H3" s="1" t="s">
        <v>73</v>
      </c>
      <c r="I3" s="1" t="s">
        <v>85</v>
      </c>
      <c r="J3" s="1" t="s">
        <v>75</v>
      </c>
      <c r="K3" s="1" t="s">
        <v>85</v>
      </c>
      <c r="L3" s="1" t="s">
        <v>85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86</v>
      </c>
      <c r="R3" s="1" t="s">
        <v>80</v>
      </c>
      <c r="S3" s="1" t="s">
        <v>81</v>
      </c>
      <c r="T3" s="1" t="s">
        <v>82</v>
      </c>
    </row>
    <row r="4" s="1" customFormat="1" spans="1:20">
      <c r="A4" s="3">
        <v>15028103718</v>
      </c>
      <c r="B4" s="1" t="s">
        <v>71</v>
      </c>
      <c r="C4" s="1" t="s">
        <v>87</v>
      </c>
      <c r="D4" s="1" t="s">
        <v>88</v>
      </c>
      <c r="E4" s="1" t="s">
        <v>45</v>
      </c>
      <c r="F4" s="1" t="s">
        <v>71</v>
      </c>
      <c r="G4" s="1" t="s">
        <v>72</v>
      </c>
      <c r="H4" s="1" t="s">
        <v>73</v>
      </c>
      <c r="I4" s="1" t="s">
        <v>89</v>
      </c>
      <c r="J4" s="1" t="s">
        <v>75</v>
      </c>
      <c r="K4" s="1" t="s">
        <v>89</v>
      </c>
      <c r="L4" s="1" t="s">
        <v>89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90</v>
      </c>
      <c r="R4" s="1" t="s">
        <v>80</v>
      </c>
      <c r="S4" s="1" t="s">
        <v>81</v>
      </c>
      <c r="T4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2021-05-13T01:14:00Z</dcterms:created>
  <dcterms:modified xsi:type="dcterms:W3CDTF">2021-05-13T04:01:06Z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72AE935691D64F8998A927CE094D22C4</vt:lpwstr>
  </property>
  <property fmtid="{D5CDD505-2E9C-101B-9397-08002B2CF9AE}" pid="3" name="KSOProductBuildVer">
    <vt:lpwstr>2052-11.1.0.10495</vt:lpwstr>
  </property>
</Properties>
</file>