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<sst xmlns="http://schemas.openxmlformats.org/spreadsheetml/2006/main" count="192" uniqueCount="97">
  <si>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</si>
  <si>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</si>
  <si>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</si>
  <si>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</si>
  <si>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</si>
  <si>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</si>
  <si>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</si>
  <si>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</si>
  <si>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</si>
  <si>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</si>
  <si>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</si>
  <si>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</si>
  <si>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</si>
  <si>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</si>
  <si>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</si>
  <si>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</si>
  <si>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</si>
  <si>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</si>
  <si>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</si>
  <si>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</si>
  <si>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</si>
  <si>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</si>
  <si>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</si>
  <si>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</si>
  <si>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</si>
  <si>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</si>
  <si>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[广州]广州宏胜公寓(74002858)</t>
  </si>
  <si>
    <t>标准双人房&lt;双人入住&gt;&lt;无早&gt;&lt;特惠专享&gt;</t>
  </si>
  <si>
    <t>CNY</t>
  </si>
  <si>
    <t>黄品顺</t>
  </si>
  <si>
    <t>CA13744210514CNY</t>
  </si>
  <si>
    <t>未提现</t>
  </si>
  <si>
    <t>携程开票</t>
  </si>
  <si>
    <t>[澳门]澳门丽思卡尔顿酒店(The Ritz-Carlton Macau)(67089569)</t>
  </si>
  <si>
    <t>尊贵套房&lt;双人入住&gt;&lt;早餐&gt;&lt;今日特价 &gt;</t>
  </si>
  <si>
    <t>Jiang/Huan,Chen/Lucky</t>
  </si>
  <si>
    <t>[广州]广州奥华国际酒店公寓奥园广场店(70951960)</t>
  </si>
  <si>
    <t>豪华双床房&lt;双人入住&gt;&lt;无早&gt;&lt;今日特价 &gt;</t>
  </si>
  <si>
    <t>沈庆雯</t>
  </si>
  <si>
    <t>豪华大床房&lt;双人入住&gt;&lt;无早&gt;&lt;今日特价 &gt;</t>
  </si>
  <si>
    <t>刘础闻</t>
  </si>
  <si>
    <t>[和平]和平热龙温泉度假村(69334770)</t>
  </si>
  <si>
    <t>水上一房一厅别墅&lt;双人入住&gt;&lt;双早&gt;&lt;特价大促销&gt;</t>
  </si>
  <si>
    <t>刘继红</t>
  </si>
  <si>
    <t>，</t>
  </si>
  <si>
    <t>A210514095159481 直采：1815元</t>
  </si>
  <si>
    <t>A210514095241481 Saas酒店：1190元</t>
  </si>
  <si>
    <t>总计：3005元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</si>
  <si>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</si>
  <si>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</si>
  <si>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</si>
  <si>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</si>
  <si>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</si>
  <si>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</si>
  <si>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</si>
  <si>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</si>
  <si>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</si>
  <si>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</si>
  <si>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</si>
  <si>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</si>
  <si>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</si>
  <si>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</si>
  <si>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</si>
  <si>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</si>
  <si>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</si>
  <si>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2021-04-28</t>
  </si>
  <si>
    <t>2089750</t>
  </si>
  <si>
    <t>广州宏胜公寓</t>
  </si>
  <si>
    <t>2021-04-29</t>
  </si>
  <si>
    <t>退房日月结</t>
  </si>
  <si>
    <t>124.00</t>
  </si>
  <si>
    <t>RMB</t>
  </si>
  <si>
    <t>0</t>
  </si>
  <si>
    <t>0.00</t>
  </si>
  <si>
    <t>携程汇登国内直连</t>
  </si>
  <si>
    <t>2021-04-28 23:12:59</t>
  </si>
  <si>
    <t>否</t>
  </si>
  <si>
    <t>广州汇登信息科技有限公司</t>
  </si>
  <si>
    <t>直采</t>
  </si>
  <si>
    <t>2021-04-25</t>
  </si>
  <si>
    <t>2083003</t>
  </si>
  <si>
    <t>和平热龙温泉度假村</t>
  </si>
  <si>
    <t>680.00</t>
  </si>
  <si>
    <t>2021-04-25 14:49:13</t>
  </si>
  <si>
    <t>2021-04-18</t>
  </si>
  <si>
    <t>2072355</t>
  </si>
  <si>
    <t>广州奥华国际酒店公寓奥园广场店</t>
  </si>
  <si>
    <t>193.00</t>
  </si>
  <si>
    <t>2021-04-18 17:36:14</t>
  </si>
  <si>
    <t>2072350</t>
  </si>
  <si>
    <t>2021-04-18 17:34:41</t>
  </si>
  <si>
    <t>2021-04-16</t>
  </si>
  <si>
    <t>2069430</t>
  </si>
  <si>
    <t>澳门丽思卡尔顿酒店</t>
  </si>
  <si>
    <t>Jiang Huan,Chen Lucky</t>
  </si>
  <si>
    <t>1815.00</t>
  </si>
  <si>
    <t>2021-04-16 17:33:12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</si>
</sst>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17" fillId="24" borderId="3" applyNumberFormat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15037133269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44314</v>
      </c>
      <c r="G2" s="5">
        <v>44315</v>
      </c>
      <c r="H2" s="4">
        <v>1</v>
      </c>
      <c r="I2" s="4">
        <v>1</v>
      </c>
      <c r="J2" s="4">
        <v>1</v>
      </c>
      <c r="K2" s="4" t="s">
        <v>28</v>
      </c>
      <c r="L2" s="4">
        <v>124</v>
      </c>
      <c r="M2" s="4">
        <v>124</v>
      </c>
      <c r="N2" s="4" t="s">
        <v>29</v>
      </c>
      <c r="O2" s="4" t="s">
        <v>30</v>
      </c>
      <c r="P2" s="4" t="s">
        <v>31</v>
      </c>
      <c r="Q2" s="4">
        <v>0</v>
      </c>
      <c r="R2" s="6">
        <v>44314</v>
      </c>
      <c r="S2" s="5">
        <v>44330</v>
      </c>
      <c r="T2" s="4" t="s">
        <v>32</v>
      </c>
      <c r="U2" s="4">
        <v>124</v>
      </c>
      <c r="V2" s="4">
        <v>0</v>
      </c>
      <c r="W2" s="4">
        <v>0</v>
      </c>
      <c r="X2" s="4">
        <v>2089750</v>
      </c>
    </row>
    <row r="3" s="4" customFormat="1" spans="1:24">
      <c r="A3" s="4">
        <v>14929057412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44314</v>
      </c>
      <c r="G3" s="5">
        <v>44315</v>
      </c>
      <c r="H3" s="4">
        <v>1</v>
      </c>
      <c r="I3" s="4">
        <v>1</v>
      </c>
      <c r="J3" s="4">
        <v>1</v>
      </c>
      <c r="K3" s="4" t="s">
        <v>28</v>
      </c>
      <c r="L3" s="4">
        <v>1815</v>
      </c>
      <c r="M3" s="4">
        <v>1815</v>
      </c>
      <c r="N3" s="4" t="s">
        <v>35</v>
      </c>
      <c r="O3" s="4" t="s">
        <v>30</v>
      </c>
      <c r="P3" s="4" t="s">
        <v>31</v>
      </c>
      <c r="Q3" s="4">
        <v>0</v>
      </c>
      <c r="R3" s="6">
        <v>44302</v>
      </c>
      <c r="S3" s="5">
        <v>44330</v>
      </c>
      <c r="T3" s="4" t="s">
        <v>32</v>
      </c>
      <c r="U3" s="4">
        <v>1815</v>
      </c>
      <c r="V3" s="4">
        <v>0</v>
      </c>
      <c r="W3" s="4">
        <v>0</v>
      </c>
      <c r="X3" s="4">
        <v>2069430</v>
      </c>
    </row>
    <row r="4" s="4" customFormat="1" spans="1:24">
      <c r="A4" s="4">
        <v>14947165029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44314</v>
      </c>
      <c r="G4" s="5">
        <v>44315</v>
      </c>
      <c r="H4" s="4">
        <v>1</v>
      </c>
      <c r="I4" s="4">
        <v>1</v>
      </c>
      <c r="J4" s="4">
        <v>1</v>
      </c>
      <c r="K4" s="4" t="s">
        <v>28</v>
      </c>
      <c r="L4" s="4">
        <v>193</v>
      </c>
      <c r="M4" s="4">
        <v>193</v>
      </c>
      <c r="N4" s="4" t="s">
        <v>38</v>
      </c>
      <c r="O4" s="4" t="s">
        <v>30</v>
      </c>
      <c r="P4" s="4" t="s">
        <v>31</v>
      </c>
      <c r="Q4" s="4">
        <v>0</v>
      </c>
      <c r="R4" s="6">
        <v>44304</v>
      </c>
      <c r="S4" s="5">
        <v>44330</v>
      </c>
      <c r="T4" s="4" t="s">
        <v>32</v>
      </c>
      <c r="U4" s="4">
        <v>193</v>
      </c>
      <c r="V4" s="4">
        <v>0</v>
      </c>
      <c r="W4" s="4">
        <v>0</v>
      </c>
      <c r="X4" s="4">
        <v>2072350</v>
      </c>
    </row>
    <row r="5" s="4" customFormat="1" spans="1:23">
      <c r="A5" s="4">
        <v>14947179502</v>
      </c>
      <c r="B5" s="4" t="s">
        <v>24</v>
      </c>
      <c r="C5" s="4" t="s">
        <v>25</v>
      </c>
      <c r="D5" s="4" t="s">
        <v>36</v>
      </c>
      <c r="E5" s="4" t="s">
        <v>39</v>
      </c>
      <c r="F5" s="5">
        <v>44314</v>
      </c>
      <c r="G5" s="5">
        <v>44315</v>
      </c>
      <c r="H5" s="4">
        <v>1</v>
      </c>
      <c r="I5" s="4">
        <v>1</v>
      </c>
      <c r="J5" s="4">
        <v>1</v>
      </c>
      <c r="K5" s="4" t="s">
        <v>28</v>
      </c>
      <c r="L5" s="4">
        <v>193</v>
      </c>
      <c r="M5" s="4">
        <v>193</v>
      </c>
      <c r="N5" s="4" t="s">
        <v>40</v>
      </c>
      <c r="O5" s="4" t="s">
        <v>30</v>
      </c>
      <c r="P5" s="4" t="s">
        <v>31</v>
      </c>
      <c r="Q5" s="4">
        <v>0</v>
      </c>
      <c r="R5" s="6">
        <v>44304</v>
      </c>
      <c r="S5" s="5">
        <v>44330</v>
      </c>
      <c r="T5" s="4" t="s">
        <v>32</v>
      </c>
      <c r="U5" s="4">
        <v>193</v>
      </c>
      <c r="V5" s="4">
        <v>0</v>
      </c>
      <c r="W5" s="4">
        <v>0</v>
      </c>
    </row>
    <row r="6" s="4" customFormat="1" spans="1:24">
      <c r="A6" s="4">
        <v>15005747960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44314</v>
      </c>
      <c r="G6" s="5">
        <v>44315</v>
      </c>
      <c r="H6" s="4">
        <v>1</v>
      </c>
      <c r="I6" s="4">
        <v>1</v>
      </c>
      <c r="J6" s="4">
        <v>1</v>
      </c>
      <c r="K6" s="4" t="s">
        <v>28</v>
      </c>
      <c r="L6" s="4">
        <v>680</v>
      </c>
      <c r="M6" s="4">
        <v>680</v>
      </c>
      <c r="N6" s="4" t="s">
        <v>43</v>
      </c>
      <c r="O6" s="4" t="s">
        <v>30</v>
      </c>
      <c r="P6" s="4" t="s">
        <v>31</v>
      </c>
      <c r="Q6" s="4">
        <v>0</v>
      </c>
      <c r="R6" s="6">
        <v>44311</v>
      </c>
      <c r="S6" s="5">
        <v>44330</v>
      </c>
      <c r="T6" s="4" t="s">
        <v>32</v>
      </c>
      <c r="U6" s="4">
        <v>680</v>
      </c>
      <c r="V6" s="4">
        <v>0</v>
      </c>
      <c r="W6" s="4">
        <v>0</v>
      </c>
      <c r="X6" s="4">
        <v>2083003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F24" sqref="F24"/>
    </sheetView>
  </sheetViews>
  <sheetFormatPr defaultColWidth="9" defaultRowHeight="13.5"/>
  <cols>
    <col min="1" max="1" width="11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4">
        <v>15037133269</v>
      </c>
      <c r="B2" s="5">
        <v>44314</v>
      </c>
      <c r="C2" s="5">
        <v>44315</v>
      </c>
      <c r="D2" s="4">
        <v>124</v>
      </c>
      <c r="E2" s="4" t="str">
        <f>VLOOKUP(A2,HOP!A:L,12,0)</f>
        <v>124.00</v>
      </c>
      <c r="F2" s="4" t="str">
        <f>VLOOKUP(A2,HOP!A:C,3,0)</f>
        <v>2089750</v>
      </c>
      <c r="G2" s="4">
        <f>D2-E2</f>
        <v>0</v>
      </c>
      <c r="H2" s="4" t="str">
        <f>$H$1&amp;F2</f>
        <v>，2089750</v>
      </c>
      <c r="I2" s="4" t="str">
        <f>VLOOKUP(A2,HOP!A:T,20,0)</f>
        <v>直采</v>
      </c>
    </row>
    <row r="3" s="4" customFormat="1" hidden="1" spans="1:9">
      <c r="A3" s="4">
        <v>14929057412</v>
      </c>
      <c r="B3" s="5">
        <v>44314</v>
      </c>
      <c r="C3" s="5">
        <v>44315</v>
      </c>
      <c r="D3" s="4">
        <v>1815</v>
      </c>
      <c r="E3" s="4" t="str">
        <f>VLOOKUP(A3,HOP!A:L,12,0)</f>
        <v>1815.00</v>
      </c>
      <c r="F3" s="4" t="str">
        <f>VLOOKUP(A3,HOP!A:C,3,0)</f>
        <v>2069430</v>
      </c>
      <c r="G3" s="4">
        <f>D3-E3</f>
        <v>0</v>
      </c>
      <c r="H3" s="4" t="str">
        <f>$H$1&amp;F3</f>
        <v>，2069430</v>
      </c>
      <c r="I3" s="4" t="str">
        <f>VLOOKUP(A3,HOP!A:T,20,0)</f>
        <v>直采</v>
      </c>
    </row>
    <row r="4" s="4" customFormat="1" spans="1:9">
      <c r="A4" s="4">
        <v>14947165029</v>
      </c>
      <c r="B4" s="5">
        <v>44314</v>
      </c>
      <c r="C4" s="5">
        <v>44315</v>
      </c>
      <c r="D4" s="4">
        <v>193</v>
      </c>
      <c r="E4" s="4" t="str">
        <f>VLOOKUP(A4,HOP!A:L,12,0)</f>
        <v>193.00</v>
      </c>
      <c r="F4" s="4" t="str">
        <f>VLOOKUP(A4,HOP!A:C,3,0)</f>
        <v>2072350</v>
      </c>
      <c r="G4" s="4">
        <f>D4-E4</f>
        <v>0</v>
      </c>
      <c r="H4" s="4" t="str">
        <f>$H$1&amp;F4</f>
        <v>，2072350</v>
      </c>
      <c r="I4" s="4" t="str">
        <f>VLOOKUP(A4,HOP!A:T,20,0)</f>
        <v>直采</v>
      </c>
    </row>
    <row r="5" s="4" customFormat="1" spans="1:9">
      <c r="A5" s="4">
        <v>14947179502</v>
      </c>
      <c r="B5" s="5">
        <v>44314</v>
      </c>
      <c r="C5" s="5">
        <v>44315</v>
      </c>
      <c r="D5" s="4">
        <v>193</v>
      </c>
      <c r="E5" s="4" t="str">
        <f>VLOOKUP(A5,HOP!A:L,12,0)</f>
        <v>193.00</v>
      </c>
      <c r="F5" s="4" t="str">
        <f>VLOOKUP(A5,HOP!A:C,3,0)</f>
        <v>2072355</v>
      </c>
      <c r="G5" s="4">
        <f>D5-E5</f>
        <v>0</v>
      </c>
      <c r="H5" s="4" t="str">
        <f>$H$1&amp;F5</f>
        <v>，2072355</v>
      </c>
      <c r="I5" s="4" t="str">
        <f>VLOOKUP(A5,HOP!A:T,20,0)</f>
        <v>直采</v>
      </c>
    </row>
    <row r="6" s="4" customFormat="1" spans="1:9">
      <c r="A6" s="4">
        <v>15005747960</v>
      </c>
      <c r="B6" s="5">
        <v>44314</v>
      </c>
      <c r="C6" s="5">
        <v>44315</v>
      </c>
      <c r="D6" s="4">
        <v>680</v>
      </c>
      <c r="E6" s="4" t="str">
        <f>VLOOKUP(A6,HOP!A:L,12,0)</f>
        <v>680.00</v>
      </c>
      <c r="F6" s="4" t="str">
        <f>VLOOKUP(A6,HOP!A:C,3,0)</f>
        <v>2083003</v>
      </c>
      <c r="G6" s="4">
        <f>D6-E6</f>
        <v>0</v>
      </c>
      <c r="H6" s="4" t="str">
        <f>$H$1&amp;F6</f>
        <v>，2083003</v>
      </c>
      <c r="I6" s="4" t="str">
        <f>VLOOKUP(A6,HOP!A:T,20,0)</f>
        <v>直采</v>
      </c>
    </row>
    <row r="8" spans="4:4">
      <c r="D8" s="4">
        <f>SUM(D2:D7)</f>
        <v>3005</v>
      </c>
    </row>
    <row r="11" spans="1:1">
      <c r="A11" s="4" t="s">
        <v>45</v>
      </c>
    </row>
    <row r="12" spans="1:1">
      <c r="A12" s="4" t="s">
        <v>46</v>
      </c>
    </row>
    <row r="13" spans="1:1">
      <c r="A13" s="4" t="s">
        <v>47</v>
      </c>
    </row>
  </sheetData>
  <autoFilter ref="A1:XFD11">
    <filterColumn colId="7">
      <filters blank="1">
        <filter val="，2089750"/>
        <filter val="，2072350"/>
        <filter val="，2083003"/>
        <filter val="，2072355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D16" sqref="D1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</row>
    <row r="2" s="1" customFormat="1" spans="1:20">
      <c r="A2" s="3">
        <v>15037133269</v>
      </c>
      <c r="B2" s="1" t="s">
        <v>65</v>
      </c>
      <c r="C2" s="1" t="s">
        <v>66</v>
      </c>
      <c r="D2" s="1" t="s">
        <v>67</v>
      </c>
      <c r="E2" s="1" t="s">
        <v>29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  <row r="3" s="1" customFormat="1" spans="1:20">
      <c r="A3" s="3">
        <v>15005747960</v>
      </c>
      <c r="B3" s="1" t="s">
        <v>79</v>
      </c>
      <c r="C3" s="1" t="s">
        <v>80</v>
      </c>
      <c r="D3" s="1" t="s">
        <v>81</v>
      </c>
      <c r="E3" s="1" t="s">
        <v>43</v>
      </c>
      <c r="F3" s="1" t="s">
        <v>65</v>
      </c>
      <c r="G3" s="1" t="s">
        <v>68</v>
      </c>
      <c r="H3" s="1" t="s">
        <v>69</v>
      </c>
      <c r="I3" s="1" t="s">
        <v>82</v>
      </c>
      <c r="J3" s="1" t="s">
        <v>71</v>
      </c>
      <c r="K3" s="1" t="s">
        <v>82</v>
      </c>
      <c r="L3" s="1" t="s">
        <v>82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83</v>
      </c>
      <c r="R3" s="1" t="s">
        <v>76</v>
      </c>
      <c r="S3" s="1" t="s">
        <v>77</v>
      </c>
      <c r="T3" s="1" t="s">
        <v>78</v>
      </c>
    </row>
    <row r="4" s="1" customFormat="1" spans="1:20">
      <c r="A4" s="3">
        <v>14947179502</v>
      </c>
      <c r="B4" s="1" t="s">
        <v>84</v>
      </c>
      <c r="C4" s="1" t="s">
        <v>85</v>
      </c>
      <c r="D4" s="1" t="s">
        <v>86</v>
      </c>
      <c r="E4" s="1" t="s">
        <v>40</v>
      </c>
      <c r="F4" s="1" t="s">
        <v>65</v>
      </c>
      <c r="G4" s="1" t="s">
        <v>68</v>
      </c>
      <c r="H4" s="1" t="s">
        <v>69</v>
      </c>
      <c r="I4" s="1" t="s">
        <v>87</v>
      </c>
      <c r="J4" s="1" t="s">
        <v>71</v>
      </c>
      <c r="K4" s="1" t="s">
        <v>87</v>
      </c>
      <c r="L4" s="1" t="s">
        <v>87</v>
      </c>
      <c r="M4" s="1" t="s">
        <v>72</v>
      </c>
      <c r="N4" s="1" t="s">
        <v>72</v>
      </c>
      <c r="O4" s="1" t="s">
        <v>73</v>
      </c>
      <c r="P4" s="1" t="s">
        <v>74</v>
      </c>
      <c r="Q4" s="1" t="s">
        <v>88</v>
      </c>
      <c r="R4" s="1" t="s">
        <v>76</v>
      </c>
      <c r="S4" s="1" t="s">
        <v>77</v>
      </c>
      <c r="T4" s="1" t="s">
        <v>78</v>
      </c>
    </row>
    <row r="5" s="1" customFormat="1" spans="1:20">
      <c r="A5" s="3">
        <v>14947165029</v>
      </c>
      <c r="B5" s="1" t="s">
        <v>84</v>
      </c>
      <c r="C5" s="1" t="s">
        <v>89</v>
      </c>
      <c r="D5" s="1" t="s">
        <v>86</v>
      </c>
      <c r="E5" s="1" t="s">
        <v>38</v>
      </c>
      <c r="F5" s="1" t="s">
        <v>65</v>
      </c>
      <c r="G5" s="1" t="s">
        <v>68</v>
      </c>
      <c r="H5" s="1" t="s">
        <v>69</v>
      </c>
      <c r="I5" s="1" t="s">
        <v>87</v>
      </c>
      <c r="J5" s="1" t="s">
        <v>71</v>
      </c>
      <c r="K5" s="1" t="s">
        <v>87</v>
      </c>
      <c r="L5" s="1" t="s">
        <v>87</v>
      </c>
      <c r="M5" s="1" t="s">
        <v>72</v>
      </c>
      <c r="N5" s="1" t="s">
        <v>72</v>
      </c>
      <c r="O5" s="1" t="s">
        <v>73</v>
      </c>
      <c r="P5" s="1" t="s">
        <v>74</v>
      </c>
      <c r="Q5" s="1" t="s">
        <v>90</v>
      </c>
      <c r="R5" s="1" t="s">
        <v>76</v>
      </c>
      <c r="S5" s="1" t="s">
        <v>77</v>
      </c>
      <c r="T5" s="1" t="s">
        <v>78</v>
      </c>
    </row>
    <row r="6" s="1" customFormat="1" spans="1:20">
      <c r="A6" s="3">
        <v>14929057412</v>
      </c>
      <c r="B6" s="1" t="s">
        <v>91</v>
      </c>
      <c r="C6" s="1" t="s">
        <v>92</v>
      </c>
      <c r="D6" s="1" t="s">
        <v>93</v>
      </c>
      <c r="E6" s="1" t="s">
        <v>94</v>
      </c>
      <c r="F6" s="1" t="s">
        <v>65</v>
      </c>
      <c r="G6" s="1" t="s">
        <v>68</v>
      </c>
      <c r="H6" s="1" t="s">
        <v>69</v>
      </c>
      <c r="I6" s="1" t="s">
        <v>95</v>
      </c>
      <c r="J6" s="1" t="s">
        <v>71</v>
      </c>
      <c r="K6" s="1" t="s">
        <v>95</v>
      </c>
      <c r="L6" s="1" t="s">
        <v>95</v>
      </c>
      <c r="M6" s="1" t="s">
        <v>72</v>
      </c>
      <c r="N6" s="1" t="s">
        <v>72</v>
      </c>
      <c r="O6" s="1" t="s">
        <v>73</v>
      </c>
      <c r="P6" s="1" t="s">
        <v>74</v>
      </c>
      <c r="Q6" s="1" t="s">
        <v>96</v>
      </c>
      <c r="R6" s="1" t="s">
        <v>76</v>
      </c>
      <c r="S6" s="1" t="s">
        <v>77</v>
      </c>
      <c r="T6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2021-05-14T01:44:32Z</dcterms:created>
  <dcterms:modified xsi:type="dcterms:W3CDTF">2021-05-14T01:52:54Z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030F0F3E549F434F9D7A59F2647CDE77</vt:lpwstr>
  </property>
  <property fmtid="{D5CDD505-2E9C-101B-9397-08002B2CF9AE}" pid="3" name="KSOProductBuildVer">
    <vt:lpwstr>2052-11.1.0.10495</vt:lpwstr>
  </property>
</Properties>
</file>