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</definedName>
  </definedNames>
  <calcPr calcId="144525"/>
</workbook>
</file>

<file path=xl/sharedStrings.xml><?xml version="1.0" encoding="utf-8"?>
<sst xmlns="http://schemas.openxmlformats.org/spreadsheetml/2006/main" count="585" uniqueCount="200">
  <si>
    <t>去哪儿网酒店预付对账单</t>
  </si>
  <si>
    <t>供应商名称：</t>
  </si>
  <si>
    <t>趣悠游</t>
  </si>
  <si>
    <t>结算周期：</t>
  </si>
  <si>
    <t>2021-05-10至2021-05-16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</si>
  <si>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</si>
  <si>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</si>
  <si>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</si>
  <si>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</si>
  <si>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</si>
  <si>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</si>
  <si>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</si>
  <si>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</si>
  <si>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</si>
  <si>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</si>
  <si>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</si>
  <si>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</si>
  <si>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</si>
  <si>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</si>
  <si>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</si>
  <si>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¥3,852.00</t>
  </si>
  <si>
    <t>¥495.00</t>
  </si>
  <si>
    <t>¥357.00</t>
  </si>
  <si>
    <t>¥3,000.00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</si>
  <si>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</si>
  <si>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</si>
  <si>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</si>
  <si>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</si>
  <si>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</si>
  <si>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</si>
  <si>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</si>
  <si>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</si>
  <si>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</si>
  <si>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</si>
  <si>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</si>
  <si>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</si>
  <si>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</si>
  <si>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</si>
  <si>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</si>
  <si>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</si>
  <si>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</si>
  <si>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</si>
  <si>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</si>
  <si>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</si>
  <si>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</si>
  <si>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</si>
  <si>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</si>
  <si>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</si>
  <si>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</si>
  <si>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</si>
  <si>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</si>
  <si>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</si>
  <si>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</si>
  <si>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</si>
  <si>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</si>
  <si>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</si>
  <si>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</si>
  <si>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</si>
  <si>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</si>
  <si>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</si>
  <si>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</si>
  <si>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</si>
  <si>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</si>
  <si>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</si>
  <si>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</si>
  <si>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</si>
  <si>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</si>
  <si>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</si>
  <si>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</si>
  <si>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</si>
  <si>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702629321774</t>
  </si>
  <si>
    <t>酒店预付</t>
  </si>
  <si>
    <t>否</t>
  </si>
  <si>
    <t>普通</t>
  </si>
  <si>
    <t>199255280</t>
  </si>
  <si>
    <t>新加坡庄家大酒店 (Staycation Approved)</t>
  </si>
  <si>
    <t>1626188</t>
  </si>
  <si>
    <t>ZHENG/ZHI</t>
  </si>
  <si>
    <t>2021-05-11</t>
  </si>
  <si>
    <t>2021-05-14</t>
  </si>
  <si>
    <t>2021-05-15</t>
  </si>
  <si>
    <t>2021-05-11 13:50:33</t>
  </si>
  <si>
    <t>Superior Double Room</t>
  </si>
  <si>
    <t>WEBSITE</t>
  </si>
  <si>
    <t>702606170124</t>
  </si>
  <si>
    <t>2071842</t>
  </si>
  <si>
    <t>199565084</t>
  </si>
  <si>
    <t>洛杉矶大道喜来登酒店</t>
  </si>
  <si>
    <t>LI/YING</t>
  </si>
  <si>
    <t>2021-04-18</t>
  </si>
  <si>
    <t>2021-05-12</t>
  </si>
  <si>
    <t>2021-05-13</t>
  </si>
  <si>
    <t>¥668.00</t>
  </si>
  <si>
    <t>¥51.00</t>
  </si>
  <si>
    <t>¥617.00</t>
  </si>
  <si>
    <t>Traditional King Bed room</t>
  </si>
  <si>
    <t>702631154683</t>
  </si>
  <si>
    <t>2112596</t>
  </si>
  <si>
    <t>LIU/XIN</t>
  </si>
  <si>
    <t>¥561.00</t>
  </si>
  <si>
    <t>¥112.00</t>
  </si>
  <si>
    <t>¥449.00</t>
  </si>
  <si>
    <t>Superior Queen Room with City View</t>
  </si>
  <si>
    <t>702631012521</t>
  </si>
  <si>
    <t>2113151</t>
  </si>
  <si>
    <t>197302055</t>
  </si>
  <si>
    <t>J5里马尔公寓式酒店</t>
  </si>
  <si>
    <t>CUI/LANXIN</t>
  </si>
  <si>
    <t>¥288.00</t>
  </si>
  <si>
    <t>¥27.00</t>
  </si>
  <si>
    <t>¥261.00</t>
  </si>
  <si>
    <t>classic king bed studio room</t>
  </si>
  <si>
    <t>702629532909</t>
  </si>
  <si>
    <t>2109351</t>
  </si>
  <si>
    <t>221838068</t>
  </si>
  <si>
    <t>澳门凯旋门酒店</t>
  </si>
  <si>
    <t>LIU/SHENGMIN</t>
  </si>
  <si>
    <t>¥563.00</t>
  </si>
  <si>
    <t>¥43.00</t>
  </si>
  <si>
    <t>¥520.00</t>
  </si>
  <si>
    <t>premier king-size room</t>
  </si>
  <si>
    <t>702632994226</t>
  </si>
  <si>
    <t>2114967</t>
  </si>
  <si>
    <t>ZHAO/YIWEI|YANG/JIE</t>
  </si>
  <si>
    <t>¥500.00</t>
  </si>
  <si>
    <t>702633230275</t>
  </si>
  <si>
    <t>2117320</t>
  </si>
  <si>
    <t>2021-05-16</t>
  </si>
  <si>
    <t>¥215.00</t>
  </si>
  <si>
    <t>¥21.00</t>
  </si>
  <si>
    <t>¥194.00</t>
  </si>
  <si>
    <t>702633254646</t>
  </si>
  <si>
    <t>2117760</t>
  </si>
  <si>
    <t>804836230</t>
  </si>
  <si>
    <t>拉克斯套房酒店</t>
  </si>
  <si>
    <t>GAO/WEIBO</t>
  </si>
  <si>
    <t>¥562.00</t>
  </si>
  <si>
    <t>¥52.00</t>
  </si>
  <si>
    <t>¥510.00</t>
  </si>
  <si>
    <t>Studio with Kitchenette</t>
  </si>
  <si>
    <t>合计</t>
  </si>
  <si>
    <t/>
  </si>
  <si>
    <t>¥3,357.00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</si>
  <si>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</si>
  <si>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</si>
  <si>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</si>
  <si>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</si>
  <si>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</si>
  <si>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</si>
  <si>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</si>
  <si>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</si>
  <si>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</si>
  <si>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 xml:space="preserve">A210518160433481 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1418</t>
    </r>
    <r>
      <rPr>
        <sz val="10"/>
        <rFont val="宋体"/>
        <charset val="134"/>
      </rPr>
      <t>元</t>
    </r>
  </si>
  <si>
    <r>
      <t xml:space="preserve">A210518160527481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1582</t>
    </r>
    <r>
      <rPr>
        <sz val="10"/>
        <rFont val="宋体"/>
        <charset val="134"/>
      </rPr>
      <t>元</t>
    </r>
  </si>
  <si>
    <t>总计：3000元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</si>
  <si>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</si>
  <si>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</si>
  <si>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</si>
  <si>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</si>
  <si>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</si>
  <si>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</si>
  <si>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</si>
  <si>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</si>
  <si>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</si>
  <si>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</si>
  <si>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</si>
  <si>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</si>
  <si>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</si>
  <si>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</si>
  <si>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</si>
  <si>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</si>
  <si>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LI YING</t>
  </si>
  <si>
    <t>退房日周结</t>
  </si>
  <si>
    <t>617.00</t>
  </si>
  <si>
    <t>RMB</t>
  </si>
  <si>
    <t>0</t>
  </si>
  <si>
    <t>0.00</t>
  </si>
  <si>
    <t>趣悠游国际直连</t>
  </si>
  <si>
    <t>2021-04-18 10:40:51</t>
  </si>
  <si>
    <t>广州汇登信息科技有限公司</t>
  </si>
  <si>
    <t>直连</t>
  </si>
  <si>
    <t>LIU SHENGMIN</t>
  </si>
  <si>
    <t>520.00</t>
  </si>
  <si>
    <t>2021-05-11 12:11:26</t>
  </si>
  <si>
    <t>直采</t>
  </si>
  <si>
    <t>新加坡庄家大酒店</t>
  </si>
  <si>
    <t>LIU XIN</t>
  </si>
  <si>
    <t>449.00</t>
  </si>
  <si>
    <t>2021-05-13 11:12:47</t>
  </si>
  <si>
    <t xml:space="preserve">J5里马尔公寓式酒店 </t>
  </si>
  <si>
    <t>CUI LANXIN</t>
  </si>
  <si>
    <t>261.00</t>
  </si>
  <si>
    <t>2021-05-13 15:47:33</t>
  </si>
  <si>
    <t>ZHAO YIWEI,YANG JIE</t>
  </si>
  <si>
    <t>2021-05-14 16:06:51</t>
  </si>
  <si>
    <t>194.00</t>
  </si>
  <si>
    <t>2021-05-15 18:20:57</t>
  </si>
  <si>
    <t>GAO WEIBO</t>
  </si>
  <si>
    <t>510.00</t>
  </si>
  <si>
    <t>2021-05-15 21:18:22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</si>
</sst>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0" borderId="15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4" fillId="15" borderId="17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8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21</v>
      </c>
      <c r="S2" s="11" t="s">
        <v>21</v>
      </c>
      <c r="T2" s="7" t="s">
        <v>81</v>
      </c>
      <c r="U2" s="10" t="s">
        <v>19</v>
      </c>
      <c r="V2" s="10" t="s">
        <v>19</v>
      </c>
      <c r="W2" s="11" t="s">
        <v>19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19</v>
      </c>
      <c r="AD2" t="s">
        <v>6</v>
      </c>
      <c r="AE2" t="s">
        <v>82</v>
      </c>
      <c r="AF2" t="s">
        <v>83</v>
      </c>
      <c r="AG2" t="s">
        <v>72</v>
      </c>
      <c r="AH2" t="s">
        <v>19</v>
      </c>
    </row>
    <row r="3" ht="14.25" customHeight="1" spans="1:34">
      <c r="A3" s="6" t="s">
        <v>84</v>
      </c>
      <c r="B3" s="6" t="s">
        <v>85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90</v>
      </c>
      <c r="P3" s="7" t="s">
        <v>91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83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91</v>
      </c>
      <c r="O4" s="7" t="s">
        <v>91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83</v>
      </c>
      <c r="AG4" t="s">
        <v>72</v>
      </c>
      <c r="AH4" t="s">
        <v>19</v>
      </c>
    </row>
    <row r="5" ht="14.25" customHeight="1" spans="1:34">
      <c r="A5" s="6" t="s">
        <v>103</v>
      </c>
      <c r="B5" s="6" t="s">
        <v>104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83</v>
      </c>
      <c r="AG5" t="s">
        <v>72</v>
      </c>
      <c r="AH5" t="s">
        <v>19</v>
      </c>
    </row>
    <row r="6" ht="14.25" customHeight="1" spans="1:34">
      <c r="A6" s="6" t="s">
        <v>112</v>
      </c>
      <c r="B6" s="6" t="s">
        <v>113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78</v>
      </c>
      <c r="O6" s="7" t="s">
        <v>79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83</v>
      </c>
      <c r="AG6" t="s">
        <v>72</v>
      </c>
      <c r="AH6" t="s">
        <v>19</v>
      </c>
    </row>
    <row r="7" ht="14.25" customHeight="1" spans="1:34">
      <c r="A7" s="6" t="s">
        <v>121</v>
      </c>
      <c r="B7" s="6" t="s">
        <v>122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74</v>
      </c>
      <c r="H7" s="7" t="s">
        <v>75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93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101</v>
      </c>
      <c r="AD7" t="s">
        <v>6</v>
      </c>
      <c r="AE7" t="s">
        <v>102</v>
      </c>
      <c r="AF7" t="s">
        <v>83</v>
      </c>
      <c r="AG7" t="s">
        <v>72</v>
      </c>
      <c r="AH7" t="s">
        <v>19</v>
      </c>
    </row>
    <row r="8" ht="14.25" customHeight="1" spans="1:34">
      <c r="A8" s="6" t="s">
        <v>125</v>
      </c>
      <c r="B8" s="6" t="s">
        <v>126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105</v>
      </c>
      <c r="H8" s="7" t="s">
        <v>106</v>
      </c>
      <c r="I8" s="7" t="s">
        <v>76</v>
      </c>
      <c r="J8" s="7" t="s">
        <v>2</v>
      </c>
      <c r="K8" s="7" t="s">
        <v>107</v>
      </c>
      <c r="L8" s="7">
        <v>1</v>
      </c>
      <c r="M8" s="7">
        <v>1</v>
      </c>
      <c r="N8" s="7" t="s">
        <v>80</v>
      </c>
      <c r="O8" s="7" t="s">
        <v>80</v>
      </c>
      <c r="P8" s="7" t="s">
        <v>127</v>
      </c>
      <c r="Q8" s="7"/>
      <c r="R8" s="10" t="s">
        <v>128</v>
      </c>
      <c r="S8" s="11" t="s">
        <v>19</v>
      </c>
      <c r="T8" s="7"/>
      <c r="U8" s="10" t="s">
        <v>19</v>
      </c>
      <c r="V8" s="10" t="s">
        <v>128</v>
      </c>
      <c r="W8" s="11" t="s">
        <v>129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130</v>
      </c>
      <c r="AD8" t="s">
        <v>6</v>
      </c>
      <c r="AE8" t="s">
        <v>111</v>
      </c>
      <c r="AF8" t="s">
        <v>83</v>
      </c>
      <c r="AG8" t="s">
        <v>72</v>
      </c>
      <c r="AH8" t="s">
        <v>19</v>
      </c>
    </row>
    <row r="9" ht="14.25" customHeight="1" spans="1:34">
      <c r="A9" s="6" t="s">
        <v>131</v>
      </c>
      <c r="B9" s="6" t="s">
        <v>132</v>
      </c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80</v>
      </c>
      <c r="O9" s="7" t="s">
        <v>80</v>
      </c>
      <c r="P9" s="7" t="s">
        <v>127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137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83</v>
      </c>
      <c r="AG9" t="s">
        <v>72</v>
      </c>
      <c r="AH9" t="s">
        <v>19</v>
      </c>
    </row>
    <row r="10" customHeight="1" spans="1:32">
      <c r="A10" s="9" t="s">
        <v>140</v>
      </c>
      <c r="B10" s="9"/>
      <c r="C10" s="9" t="s">
        <v>141</v>
      </c>
      <c r="D10" s="9"/>
      <c r="E10" s="9"/>
      <c r="F10" s="9"/>
      <c r="G10" s="9" t="s">
        <v>141</v>
      </c>
      <c r="H10" s="9" t="s">
        <v>141</v>
      </c>
      <c r="I10" s="9" t="s">
        <v>141</v>
      </c>
      <c r="J10" s="9" t="s">
        <v>141</v>
      </c>
      <c r="K10" s="9" t="s">
        <v>141</v>
      </c>
      <c r="L10" s="9" t="s">
        <v>141</v>
      </c>
      <c r="M10" s="9" t="s">
        <v>141</v>
      </c>
      <c r="N10" s="9" t="s">
        <v>141</v>
      </c>
      <c r="O10" s="9" t="s">
        <v>141</v>
      </c>
      <c r="P10" s="9" t="s">
        <v>141</v>
      </c>
      <c r="Q10" s="9"/>
      <c r="R10" s="12" t="s">
        <v>20</v>
      </c>
      <c r="S10" s="12" t="s">
        <v>21</v>
      </c>
      <c r="T10" s="9" t="s">
        <v>141</v>
      </c>
      <c r="U10" s="12"/>
      <c r="V10" s="12" t="s">
        <v>142</v>
      </c>
      <c r="W10" s="12" t="s">
        <v>22</v>
      </c>
      <c r="X10" s="12"/>
      <c r="Y10" s="12"/>
      <c r="Z10" s="12"/>
      <c r="AA10" s="9"/>
      <c r="AB10" s="12"/>
      <c r="AC10" s="9"/>
      <c r="AD10" s="9" t="s">
        <v>141</v>
      </c>
      <c r="AE10" s="9"/>
      <c r="AF1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143</v>
      </c>
      <c r="B1" s="4" t="s">
        <v>144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145</v>
      </c>
      <c r="H1" s="4" t="s">
        <v>146</v>
      </c>
      <c r="I1" s="4" t="s">
        <v>13</v>
      </c>
      <c r="J1" s="4" t="s">
        <v>17</v>
      </c>
      <c r="K1" s="4" t="s">
        <v>18</v>
      </c>
      <c r="L1" s="8" t="s">
        <v>147</v>
      </c>
      <c r="M1" s="4" t="s">
        <v>148</v>
      </c>
      <c r="N1" s="4" t="s">
        <v>149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C24" sqref="C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151</v>
      </c>
    </row>
    <row r="2" ht="14.25" hidden="1" customHeight="1" spans="1:9">
      <c r="A2" s="42" t="s">
        <v>70</v>
      </c>
      <c r="B2" s="7" t="s">
        <v>79</v>
      </c>
      <c r="C2" s="7" t="s">
        <v>80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customHeight="1" spans="1:9">
      <c r="A3" s="6" t="s">
        <v>84</v>
      </c>
      <c r="B3" s="7" t="s">
        <v>90</v>
      </c>
      <c r="C3" s="7" t="s">
        <v>91</v>
      </c>
      <c r="D3" s="3">
        <v>617</v>
      </c>
      <c r="E3" t="str">
        <f>VLOOKUP(A3,HOP!A:L,12,0)</f>
        <v>617.00</v>
      </c>
      <c r="F3" t="str">
        <f>VLOOKUP(A3,HOP!A:C,3,0)</f>
        <v>2071842</v>
      </c>
      <c r="G3">
        <f t="shared" ref="G3:G9" si="0">D3-E3</f>
        <v>0</v>
      </c>
      <c r="H3" t="str">
        <f t="shared" ref="H3:H9" si="1">$H$1&amp;F3</f>
        <v>，2071842</v>
      </c>
      <c r="I3" t="str">
        <f>VLOOKUP(A3,HOP!A:T,20,0)</f>
        <v>直连</v>
      </c>
    </row>
    <row r="4" ht="14.25" customHeight="1" spans="1:9">
      <c r="A4" s="6" t="s">
        <v>96</v>
      </c>
      <c r="B4" s="7" t="s">
        <v>91</v>
      </c>
      <c r="C4" s="7" t="s">
        <v>79</v>
      </c>
      <c r="D4" s="3">
        <v>449</v>
      </c>
      <c r="E4" t="str">
        <f>VLOOKUP(A4,HOP!A:L,12,0)</f>
        <v>449.00</v>
      </c>
      <c r="F4" t="str">
        <f>VLOOKUP(A4,HOP!A:C,3,0)</f>
        <v>2112596</v>
      </c>
      <c r="G4">
        <f t="shared" si="0"/>
        <v>0</v>
      </c>
      <c r="H4" t="str">
        <f t="shared" si="1"/>
        <v>，2112596</v>
      </c>
      <c r="I4" t="str">
        <f>VLOOKUP(A4,HOP!A:T,20,0)</f>
        <v>直采</v>
      </c>
    </row>
    <row r="5" ht="14.25" customHeight="1" spans="1:9">
      <c r="A5" s="6" t="s">
        <v>103</v>
      </c>
      <c r="B5" s="7" t="s">
        <v>91</v>
      </c>
      <c r="C5" s="7" t="s">
        <v>79</v>
      </c>
      <c r="D5" s="3">
        <v>261</v>
      </c>
      <c r="E5" t="str">
        <f>VLOOKUP(A5,HOP!A:L,12,0)</f>
        <v>261.00</v>
      </c>
      <c r="F5" t="str">
        <f>VLOOKUP(A5,HOP!A:C,3,0)</f>
        <v>2113151</v>
      </c>
      <c r="G5">
        <f t="shared" si="0"/>
        <v>0</v>
      </c>
      <c r="H5" t="str">
        <f t="shared" si="1"/>
        <v>，2113151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79</v>
      </c>
      <c r="C6" s="7" t="s">
        <v>80</v>
      </c>
      <c r="D6" s="3">
        <v>520</v>
      </c>
      <c r="E6" t="str">
        <f>VLOOKUP(A6,HOP!A:L,12,0)</f>
        <v>520.00</v>
      </c>
      <c r="F6" t="str">
        <f>VLOOKUP(A6,HOP!A:C,3,0)</f>
        <v>2109351</v>
      </c>
      <c r="G6">
        <f t="shared" si="0"/>
        <v>0</v>
      </c>
      <c r="H6" t="str">
        <f t="shared" si="1"/>
        <v>，2109351</v>
      </c>
      <c r="I6" t="str">
        <f>VLOOKUP(A6,HOP!A:T,20,0)</f>
        <v>直采</v>
      </c>
    </row>
    <row r="7" ht="14.25" customHeight="1" spans="1:9">
      <c r="A7" s="6" t="s">
        <v>121</v>
      </c>
      <c r="B7" s="7" t="s">
        <v>79</v>
      </c>
      <c r="C7" s="7" t="s">
        <v>80</v>
      </c>
      <c r="D7" s="3">
        <v>449</v>
      </c>
      <c r="E7" t="str">
        <f>VLOOKUP(A7,HOP!A:L,12,0)</f>
        <v>449.00</v>
      </c>
      <c r="F7" t="str">
        <f>VLOOKUP(A7,HOP!A:C,3,0)</f>
        <v>2114967</v>
      </c>
      <c r="G7">
        <f t="shared" si="0"/>
        <v>0</v>
      </c>
      <c r="H7" t="str">
        <f t="shared" si="1"/>
        <v>，2114967</v>
      </c>
      <c r="I7" t="str">
        <f>VLOOKUP(A7,HOP!A:T,20,0)</f>
        <v>直采</v>
      </c>
    </row>
    <row r="8" ht="14.25" customHeight="1" spans="1:9">
      <c r="A8" s="6" t="s">
        <v>125</v>
      </c>
      <c r="B8" s="7" t="s">
        <v>80</v>
      </c>
      <c r="C8" s="7" t="s">
        <v>127</v>
      </c>
      <c r="D8" s="3">
        <v>194</v>
      </c>
      <c r="E8" t="str">
        <f>VLOOKUP(A8,HOP!A:L,12,0)</f>
        <v>194.00</v>
      </c>
      <c r="F8" t="str">
        <f>VLOOKUP(A8,HOP!A:C,3,0)</f>
        <v>2117320</v>
      </c>
      <c r="G8">
        <f t="shared" si="0"/>
        <v>0</v>
      </c>
      <c r="H8" t="str">
        <f t="shared" si="1"/>
        <v>，2117320</v>
      </c>
      <c r="I8" t="str">
        <f>VLOOKUP(A8,HOP!A:T,20,0)</f>
        <v>直连</v>
      </c>
    </row>
    <row r="9" ht="14.25" customHeight="1" spans="1:9">
      <c r="A9" s="6" t="s">
        <v>131</v>
      </c>
      <c r="B9" s="7" t="s">
        <v>80</v>
      </c>
      <c r="C9" s="7" t="s">
        <v>127</v>
      </c>
      <c r="D9" s="3">
        <v>510</v>
      </c>
      <c r="E9" t="str">
        <f>VLOOKUP(A9,HOP!A:L,12,0)</f>
        <v>510.00</v>
      </c>
      <c r="F9" t="str">
        <f>VLOOKUP(A9,HOP!A:C,3,0)</f>
        <v>2117760</v>
      </c>
      <c r="G9">
        <f t="shared" si="0"/>
        <v>0</v>
      </c>
      <c r="H9" t="str">
        <f t="shared" si="1"/>
        <v>，2117760</v>
      </c>
      <c r="I9" t="str">
        <f>VLOOKUP(A9,HOP!A:T,20,0)</f>
        <v>直连</v>
      </c>
    </row>
    <row r="11" spans="4:4">
      <c r="D11" s="3">
        <f>SUM(D2:D10)</f>
        <v>3000</v>
      </c>
    </row>
    <row r="13" spans="1:1">
      <c r="A13" t="s">
        <v>152</v>
      </c>
    </row>
    <row r="14" spans="1:1">
      <c r="A14" t="s">
        <v>153</v>
      </c>
    </row>
    <row r="15" spans="1:1">
      <c r="A15" s="5" t="s">
        <v>154</v>
      </c>
    </row>
  </sheetData>
  <autoFilter ref="A1:I9">
    <filterColumn colId="3">
      <filters>
        <filter val="194.00"/>
        <filter val="261.00"/>
        <filter val="449.00"/>
        <filter val="510.00"/>
        <filter val="520.00"/>
        <filter val="617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155</v>
      </c>
      <c r="B1" s="2" t="s">
        <v>156</v>
      </c>
      <c r="C1" s="2" t="s">
        <v>157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</row>
    <row r="2" s="1" customFormat="1" spans="1:20">
      <c r="A2" s="1" t="s">
        <v>84</v>
      </c>
      <c r="B2" s="1" t="s">
        <v>89</v>
      </c>
      <c r="C2" s="1" t="s">
        <v>85</v>
      </c>
      <c r="D2" s="1" t="s">
        <v>87</v>
      </c>
      <c r="E2" s="1" t="s">
        <v>171</v>
      </c>
      <c r="F2" s="1" t="s">
        <v>90</v>
      </c>
      <c r="G2" s="1" t="s">
        <v>91</v>
      </c>
      <c r="H2" s="1" t="s">
        <v>172</v>
      </c>
      <c r="I2" s="1" t="s">
        <v>173</v>
      </c>
      <c r="J2" s="1" t="s">
        <v>174</v>
      </c>
      <c r="K2" s="1" t="s">
        <v>173</v>
      </c>
      <c r="L2" s="1" t="s">
        <v>173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72</v>
      </c>
      <c r="S2" s="1" t="s">
        <v>179</v>
      </c>
      <c r="T2" s="1" t="s">
        <v>180</v>
      </c>
    </row>
    <row r="3" s="1" customFormat="1" spans="1:20">
      <c r="A3" s="1" t="s">
        <v>112</v>
      </c>
      <c r="B3" s="1" t="s">
        <v>78</v>
      </c>
      <c r="C3" s="1" t="s">
        <v>113</v>
      </c>
      <c r="D3" s="1" t="s">
        <v>115</v>
      </c>
      <c r="E3" s="1" t="s">
        <v>181</v>
      </c>
      <c r="F3" s="1" t="s">
        <v>79</v>
      </c>
      <c r="G3" s="1" t="s">
        <v>80</v>
      </c>
      <c r="H3" s="1" t="s">
        <v>172</v>
      </c>
      <c r="I3" s="1" t="s">
        <v>182</v>
      </c>
      <c r="J3" s="1" t="s">
        <v>174</v>
      </c>
      <c r="K3" s="1" t="s">
        <v>182</v>
      </c>
      <c r="L3" s="1" t="s">
        <v>182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183</v>
      </c>
      <c r="R3" s="1" t="s">
        <v>72</v>
      </c>
      <c r="S3" s="1" t="s">
        <v>179</v>
      </c>
      <c r="T3" s="1" t="s">
        <v>184</v>
      </c>
    </row>
    <row r="4" s="1" customFormat="1" spans="1:20">
      <c r="A4" s="1" t="s">
        <v>96</v>
      </c>
      <c r="B4" s="1" t="s">
        <v>91</v>
      </c>
      <c r="C4" s="1" t="s">
        <v>97</v>
      </c>
      <c r="D4" s="1" t="s">
        <v>185</v>
      </c>
      <c r="E4" s="1" t="s">
        <v>186</v>
      </c>
      <c r="F4" s="1" t="s">
        <v>91</v>
      </c>
      <c r="G4" s="1" t="s">
        <v>79</v>
      </c>
      <c r="H4" s="1" t="s">
        <v>172</v>
      </c>
      <c r="I4" s="1" t="s">
        <v>187</v>
      </c>
      <c r="J4" s="1" t="s">
        <v>174</v>
      </c>
      <c r="K4" s="1" t="s">
        <v>187</v>
      </c>
      <c r="L4" s="1" t="s">
        <v>187</v>
      </c>
      <c r="M4" s="1" t="s">
        <v>175</v>
      </c>
      <c r="N4" s="1" t="s">
        <v>175</v>
      </c>
      <c r="O4" s="1" t="s">
        <v>176</v>
      </c>
      <c r="P4" s="1" t="s">
        <v>177</v>
      </c>
      <c r="Q4" s="1" t="s">
        <v>188</v>
      </c>
      <c r="R4" s="1" t="s">
        <v>72</v>
      </c>
      <c r="S4" s="1" t="s">
        <v>179</v>
      </c>
      <c r="T4" s="1" t="s">
        <v>184</v>
      </c>
    </row>
    <row r="5" s="1" customFormat="1" spans="1:20">
      <c r="A5" s="1" t="s">
        <v>103</v>
      </c>
      <c r="B5" s="1" t="s">
        <v>91</v>
      </c>
      <c r="C5" s="1" t="s">
        <v>104</v>
      </c>
      <c r="D5" s="1" t="s">
        <v>189</v>
      </c>
      <c r="E5" s="1" t="s">
        <v>190</v>
      </c>
      <c r="F5" s="1" t="s">
        <v>91</v>
      </c>
      <c r="G5" s="1" t="s">
        <v>79</v>
      </c>
      <c r="H5" s="1" t="s">
        <v>172</v>
      </c>
      <c r="I5" s="1" t="s">
        <v>191</v>
      </c>
      <c r="J5" s="1" t="s">
        <v>174</v>
      </c>
      <c r="K5" s="1" t="s">
        <v>191</v>
      </c>
      <c r="L5" s="1" t="s">
        <v>191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192</v>
      </c>
      <c r="R5" s="1" t="s">
        <v>72</v>
      </c>
      <c r="S5" s="1" t="s">
        <v>179</v>
      </c>
      <c r="T5" s="1" t="s">
        <v>180</v>
      </c>
    </row>
    <row r="6" s="1" customFormat="1" spans="1:20">
      <c r="A6" s="1" t="s">
        <v>121</v>
      </c>
      <c r="B6" s="1" t="s">
        <v>79</v>
      </c>
      <c r="C6" s="1" t="s">
        <v>122</v>
      </c>
      <c r="D6" s="1" t="s">
        <v>185</v>
      </c>
      <c r="E6" s="1" t="s">
        <v>193</v>
      </c>
      <c r="F6" s="1" t="s">
        <v>79</v>
      </c>
      <c r="G6" s="1" t="s">
        <v>80</v>
      </c>
      <c r="H6" s="1" t="s">
        <v>172</v>
      </c>
      <c r="I6" s="1" t="s">
        <v>187</v>
      </c>
      <c r="J6" s="1" t="s">
        <v>174</v>
      </c>
      <c r="K6" s="1" t="s">
        <v>187</v>
      </c>
      <c r="L6" s="1" t="s">
        <v>187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194</v>
      </c>
      <c r="R6" s="1" t="s">
        <v>72</v>
      </c>
      <c r="S6" s="1" t="s">
        <v>179</v>
      </c>
      <c r="T6" s="1" t="s">
        <v>184</v>
      </c>
    </row>
    <row r="7" s="1" customFormat="1" spans="1:20">
      <c r="A7" s="1" t="s">
        <v>125</v>
      </c>
      <c r="B7" s="1" t="s">
        <v>80</v>
      </c>
      <c r="C7" s="1" t="s">
        <v>126</v>
      </c>
      <c r="D7" s="1" t="s">
        <v>189</v>
      </c>
      <c r="E7" s="1" t="s">
        <v>190</v>
      </c>
      <c r="F7" s="1" t="s">
        <v>80</v>
      </c>
      <c r="G7" s="1" t="s">
        <v>127</v>
      </c>
      <c r="H7" s="1" t="s">
        <v>172</v>
      </c>
      <c r="I7" s="1" t="s">
        <v>195</v>
      </c>
      <c r="J7" s="1" t="s">
        <v>174</v>
      </c>
      <c r="K7" s="1" t="s">
        <v>195</v>
      </c>
      <c r="L7" s="1" t="s">
        <v>195</v>
      </c>
      <c r="M7" s="1" t="s">
        <v>175</v>
      </c>
      <c r="N7" s="1" t="s">
        <v>175</v>
      </c>
      <c r="O7" s="1" t="s">
        <v>176</v>
      </c>
      <c r="P7" s="1" t="s">
        <v>177</v>
      </c>
      <c r="Q7" s="1" t="s">
        <v>196</v>
      </c>
      <c r="R7" s="1" t="s">
        <v>72</v>
      </c>
      <c r="S7" s="1" t="s">
        <v>179</v>
      </c>
      <c r="T7" s="1" t="s">
        <v>180</v>
      </c>
    </row>
    <row r="8" s="1" customFormat="1" spans="1:20">
      <c r="A8" s="1" t="s">
        <v>131</v>
      </c>
      <c r="B8" s="1" t="s">
        <v>80</v>
      </c>
      <c r="C8" s="1" t="s">
        <v>132</v>
      </c>
      <c r="D8" s="1" t="s">
        <v>134</v>
      </c>
      <c r="E8" s="1" t="s">
        <v>197</v>
      </c>
      <c r="F8" s="1" t="s">
        <v>80</v>
      </c>
      <c r="G8" s="1" t="s">
        <v>127</v>
      </c>
      <c r="H8" s="1" t="s">
        <v>172</v>
      </c>
      <c r="I8" s="1" t="s">
        <v>198</v>
      </c>
      <c r="J8" s="1" t="s">
        <v>174</v>
      </c>
      <c r="K8" s="1" t="s">
        <v>198</v>
      </c>
      <c r="L8" s="1" t="s">
        <v>198</v>
      </c>
      <c r="M8" s="1" t="s">
        <v>175</v>
      </c>
      <c r="N8" s="1" t="s">
        <v>175</v>
      </c>
      <c r="O8" s="1" t="s">
        <v>176</v>
      </c>
      <c r="P8" s="1" t="s">
        <v>177</v>
      </c>
      <c r="Q8" s="1" t="s">
        <v>199</v>
      </c>
      <c r="R8" s="1" t="s">
        <v>72</v>
      </c>
      <c r="S8" s="1" t="s">
        <v>179</v>
      </c>
      <c r="T8" s="1" t="s">
        <v>180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2021-05-18T08:05:44Z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B6C02D75C1404625B9BA27746DF31BDF</vt:lpwstr>
  </property>
</Properties>
</file>