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对账!$A$1:$I$32</definedName>
  </definedNames>
  <calcPr calcId="144525" concurrentCalc="0"/>
</workbook>
</file>

<file path=xl/sharedStrings.xml><?xml version="1.0" encoding="utf-8"?>
<sst xmlns="http://schemas.openxmlformats.org/spreadsheetml/2006/main" count="750" uniqueCount="229">
  <si>
    <t>同程旅行对账单
(账期：20210510-20210516)</t>
  </si>
  <si>
    <t>应付房费总金额</t>
  </si>
  <si>
    <t>应付罚金总金额</t>
  </si>
  <si>
    <t>调整项</t>
  </si>
  <si>
    <t>币种</t>
  </si>
  <si>
    <t>应付合计</t>
  </si>
  <si>
    <t>16386.00</t>
  </si>
  <si>
    <t>0.00</t>
  </si>
  <si>
    <t>CNY</t>
  </si>
  <si>
    <t>苏州金鸡湖安榭度假酒店</t>
  </si>
  <si>
    <t/>
  </si>
  <si>
    <t>小计:520.00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</si>
  <si>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</si>
  <si>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</si>
  <si>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</si>
  <si>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</si>
  <si>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</si>
  <si>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</si>
  <si>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</si>
  <si>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</si>
  <si>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</si>
  <si>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</si>
  <si>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964064854</t>
  </si>
  <si>
    <t>2104140021</t>
  </si>
  <si>
    <t>刘立鸿</t>
  </si>
  <si>
    <t>豪华园景房</t>
  </si>
  <si>
    <t>2021/05/10</t>
  </si>
  <si>
    <t>2021/05/11</t>
  </si>
  <si>
    <t>1.00</t>
  </si>
  <si>
    <t>520.00</t>
  </si>
  <si>
    <t>南京熊猫金陵大酒店</t>
  </si>
  <si>
    <t>小计:720.00</t>
  </si>
  <si>
    <t>992403799</t>
  </si>
  <si>
    <t>李莉</t>
  </si>
  <si>
    <t>高级大床间</t>
  </si>
  <si>
    <t>2021/05/12</t>
  </si>
  <si>
    <t>2021/05/14</t>
  </si>
  <si>
    <t>2.00</t>
  </si>
  <si>
    <t>720.00</t>
  </si>
  <si>
    <t>张家界京武铂尔曼酒店</t>
  </si>
  <si>
    <t>小计:2175.00</t>
  </si>
  <si>
    <t>990853011</t>
  </si>
  <si>
    <t>林艳军</t>
  </si>
  <si>
    <t>高级大床房</t>
  </si>
  <si>
    <t>2021/05/09</t>
  </si>
  <si>
    <t>3.00</t>
  </si>
  <si>
    <t>1305.00</t>
  </si>
  <si>
    <t>990264480</t>
  </si>
  <si>
    <t>黄婧玥</t>
  </si>
  <si>
    <t>2021/05/13</t>
  </si>
  <si>
    <t>2021/05/15</t>
  </si>
  <si>
    <t>870.00</t>
  </si>
  <si>
    <t>安顺豪生温泉度假酒店</t>
  </si>
  <si>
    <t>小计:11416.00</t>
  </si>
  <si>
    <t>981839182</t>
  </si>
  <si>
    <t>秦宇洋</t>
  </si>
  <si>
    <t>高级双床房</t>
  </si>
  <si>
    <t>2021/05/08</t>
  </si>
  <si>
    <t>752.00</t>
  </si>
  <si>
    <t>993739292</t>
  </si>
  <si>
    <t>熊兵</t>
  </si>
  <si>
    <t>367.00</t>
  </si>
  <si>
    <t>刘攀</t>
  </si>
  <si>
    <t>993156527</t>
  </si>
  <si>
    <t>钟映芳</t>
  </si>
  <si>
    <t>刘惠兰</t>
  </si>
  <si>
    <t>993165473</t>
  </si>
  <si>
    <t>叶淦涛</t>
  </si>
  <si>
    <t>994297413</t>
  </si>
  <si>
    <t>769923</t>
  </si>
  <si>
    <t>文霜</t>
  </si>
  <si>
    <t>994502022</t>
  </si>
  <si>
    <t>770439</t>
  </si>
  <si>
    <t>郭庆华</t>
  </si>
  <si>
    <t>994879371</t>
  </si>
  <si>
    <t>高媛</t>
  </si>
  <si>
    <t>995453839</t>
  </si>
  <si>
    <t>995471701</t>
  </si>
  <si>
    <t>995555534</t>
  </si>
  <si>
    <t>772991</t>
  </si>
  <si>
    <t>秦飞红</t>
  </si>
  <si>
    <t>何博</t>
  </si>
  <si>
    <t>995612601</t>
  </si>
  <si>
    <t>773187</t>
  </si>
  <si>
    <t>季雪娇</t>
  </si>
  <si>
    <t>好莱坞双床房</t>
  </si>
  <si>
    <t>349.00</t>
  </si>
  <si>
    <t>995776828</t>
  </si>
  <si>
    <t>773757</t>
  </si>
  <si>
    <t>杨小凯</t>
  </si>
  <si>
    <t>高级庭院大床房</t>
  </si>
  <si>
    <t>385.00</t>
  </si>
  <si>
    <t>996711907</t>
  </si>
  <si>
    <t>363.00</t>
  </si>
  <si>
    <t>997934609</t>
  </si>
  <si>
    <t>999170106</t>
  </si>
  <si>
    <t>782412</t>
  </si>
  <si>
    <t>冉霞</t>
  </si>
  <si>
    <t>999359418</t>
  </si>
  <si>
    <t>358.00</t>
  </si>
  <si>
    <t>999413994</t>
  </si>
  <si>
    <t>783553</t>
  </si>
  <si>
    <t>杨虎</t>
  </si>
  <si>
    <t>999444618</t>
  </si>
  <si>
    <t>783701</t>
  </si>
  <si>
    <t>骆元戎</t>
  </si>
  <si>
    <t>997548884</t>
  </si>
  <si>
    <t>778470</t>
  </si>
  <si>
    <t>陈佳伟</t>
  </si>
  <si>
    <t>2021/05/16</t>
  </si>
  <si>
    <t>726.00</t>
  </si>
  <si>
    <t>997919734</t>
  </si>
  <si>
    <t>779017</t>
  </si>
  <si>
    <t>张宗飞</t>
  </si>
  <si>
    <t>1041.00</t>
  </si>
  <si>
    <t>1000118966</t>
  </si>
  <si>
    <t>785014</t>
  </si>
  <si>
    <t>罗蛟蛟</t>
  </si>
  <si>
    <t>豪生商务套房</t>
  </si>
  <si>
    <t>889.00</t>
  </si>
  <si>
    <t>1000125056</t>
  </si>
  <si>
    <t>刘徽</t>
  </si>
  <si>
    <t>广州奥华国际酒店公寓奥园广场店</t>
  </si>
  <si>
    <t>小计:199.00</t>
  </si>
  <si>
    <t>999367872</t>
  </si>
  <si>
    <t>邱显晋</t>
  </si>
  <si>
    <t>豪华大床房</t>
  </si>
  <si>
    <t>199.00</t>
  </si>
  <si>
    <t>英德浈阳峡醴泉度假酒店</t>
  </si>
  <si>
    <t>小计:956.00</t>
  </si>
  <si>
    <t>997873522</t>
  </si>
  <si>
    <t>83545</t>
  </si>
  <si>
    <t>邓碧军</t>
  </si>
  <si>
    <t>江景大床房</t>
  </si>
  <si>
    <t>438.00</t>
  </si>
  <si>
    <t>998370294</t>
  </si>
  <si>
    <t>83578</t>
  </si>
  <si>
    <t>李晶川</t>
  </si>
  <si>
    <t>江景双床房</t>
  </si>
  <si>
    <t>518.00</t>
  </si>
  <si>
    <t>周庄云水谣临河阳光客栈</t>
  </si>
  <si>
    <t>小计:250.00</t>
  </si>
  <si>
    <t>1000658649</t>
  </si>
  <si>
    <t>俞凯</t>
  </si>
  <si>
    <t>怡心斋</t>
  </si>
  <si>
    <t>250.00</t>
  </si>
  <si>
    <t>广州美度梦享公寓</t>
  </si>
  <si>
    <t>小计:150.00</t>
  </si>
  <si>
    <t>997040663</t>
  </si>
  <si>
    <t>吕柏敏</t>
  </si>
  <si>
    <t>复式奢华双床房</t>
  </si>
  <si>
    <t>150.00</t>
  </si>
  <si>
    <t>，</t>
  </si>
  <si>
    <t>202104292139380001</t>
  </si>
  <si>
    <t>202105092141520020</t>
  </si>
  <si>
    <t>202105090936460025</t>
  </si>
  <si>
    <t>202105090944480022</t>
  </si>
  <si>
    <t>202105100924550025</t>
  </si>
  <si>
    <t>202105101356120021</t>
  </si>
  <si>
    <t>202105102137060022</t>
  </si>
  <si>
    <t>202105110935140021</t>
  </si>
  <si>
    <t>202105110956130021</t>
  </si>
  <si>
    <t>202105111145420021</t>
  </si>
  <si>
    <t>202105111303240025</t>
  </si>
  <si>
    <t>202105111624030022</t>
  </si>
  <si>
    <t>202105121224150025</t>
  </si>
  <si>
    <t>202105131331510020</t>
  </si>
  <si>
    <t>202105141527190025</t>
  </si>
  <si>
    <t>202105141926020020</t>
  </si>
  <si>
    <t>202105142035410020</t>
  </si>
  <si>
    <t>202105142110460020</t>
  </si>
  <si>
    <t>202105130809290020</t>
  </si>
  <si>
    <t>202105131312520020</t>
  </si>
  <si>
    <t>202105151120200025</t>
  </si>
  <si>
    <t>202105151130100022</t>
  </si>
  <si>
    <t>202105141935210020</t>
  </si>
  <si>
    <t>202105131621460016</t>
  </si>
  <si>
    <t>202105132244580021</t>
  </si>
  <si>
    <t>202105131059300016</t>
  </si>
  <si>
    <t>A210518172936481 直采：3665元</t>
  </si>
  <si>
    <t>i210518173348 房集：12721元</t>
  </si>
  <si>
    <t>总计：16386元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</si>
  <si>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</si>
  <si>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</si>
  <si>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</si>
  <si>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</si>
  <si>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</si>
  <si>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</si>
  <si>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</si>
  <si>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</si>
  <si>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</si>
  <si>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</si>
  <si>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</si>
  <si>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</si>
  <si>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</si>
  <si>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</si>
  <si>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</si>
  <si>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</si>
  <si>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</si>
  <si>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</si>
  <si>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2021-05-08</t>
  </si>
  <si>
    <t>2105112</t>
  </si>
  <si>
    <t>2021-05-12</t>
  </si>
  <si>
    <t>2021-05-14</t>
  </si>
  <si>
    <t>退房日周结</t>
  </si>
  <si>
    <t>RMB</t>
  </si>
  <si>
    <t>0</t>
  </si>
  <si>
    <t>同程艺龙国内酒店EBK</t>
  </si>
  <si>
    <t>2021-05-08 18:20:44</t>
  </si>
  <si>
    <t>否</t>
  </si>
  <si>
    <t>广州汇登信息科技有限公司</t>
  </si>
  <si>
    <t>直采</t>
  </si>
  <si>
    <t>2021-05-07</t>
  </si>
  <si>
    <t>2102846</t>
  </si>
  <si>
    <t>2021-05-09</t>
  </si>
  <si>
    <t>2021-05-07 09:22:10</t>
  </si>
  <si>
    <t>2021-05-06</t>
  </si>
  <si>
    <t>2102454</t>
  </si>
  <si>
    <t>2021-05-13</t>
  </si>
  <si>
    <t>2021-05-15</t>
  </si>
  <si>
    <t>2021-05-06 21:32:32</t>
  </si>
  <si>
    <t>2021-04-14</t>
  </si>
  <si>
    <t>2066569</t>
  </si>
  <si>
    <t>2021-05-10</t>
  </si>
  <si>
    <t>2021-05-11</t>
  </si>
  <si>
    <t>2021-04-14 16:04:05</t>
  </si>
  <si>
    <t>2117973</t>
  </si>
  <si>
    <t>2021-05-16</t>
  </si>
  <si>
    <t>2021-05-15 22:48:47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</si>
</sst>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8" borderId="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9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2">
      <c r="B12" s="3" t="s">
        <v>30</v>
      </c>
      <c r="C12" s="3" t="s">
        <v>10</v>
      </c>
      <c r="D12" s="3" t="s">
        <v>10</v>
      </c>
      <c r="E12" s="3" t="s">
        <v>10</v>
      </c>
      <c r="F12" s="3" t="s">
        <v>31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32</v>
      </c>
      <c r="D14" t="s">
        <v>10</v>
      </c>
      <c r="E14" t="s">
        <v>33</v>
      </c>
      <c r="F14" t="s">
        <v>34</v>
      </c>
      <c r="G14" t="s">
        <v>35</v>
      </c>
      <c r="H14" t="s">
        <v>36</v>
      </c>
      <c r="I14" t="s">
        <v>37</v>
      </c>
      <c r="J14" t="s">
        <v>8</v>
      </c>
      <c r="K14" t="s">
        <v>38</v>
      </c>
    </row>
    <row r="15" spans="2:12">
      <c r="B15" s="3" t="s">
        <v>39</v>
      </c>
      <c r="C15" s="3" t="s">
        <v>10</v>
      </c>
      <c r="D15" s="3" t="s">
        <v>10</v>
      </c>
      <c r="E15" s="3" t="s">
        <v>10</v>
      </c>
      <c r="F15" s="3" t="s">
        <v>40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41</v>
      </c>
      <c r="D17" t="s">
        <v>10</v>
      </c>
      <c r="E17" t="s">
        <v>42</v>
      </c>
      <c r="F17" t="s">
        <v>43</v>
      </c>
      <c r="G17" t="s">
        <v>44</v>
      </c>
      <c r="H17" t="s">
        <v>35</v>
      </c>
      <c r="I17" t="s">
        <v>45</v>
      </c>
      <c r="J17" t="s">
        <v>8</v>
      </c>
      <c r="K17" t="s">
        <v>46</v>
      </c>
    </row>
    <row r="18" spans="2:11">
      <c r="B18" t="s">
        <v>21</v>
      </c>
      <c r="C18" t="s">
        <v>47</v>
      </c>
      <c r="D18" t="s">
        <v>10</v>
      </c>
      <c r="E18" t="s">
        <v>48</v>
      </c>
      <c r="F18" t="s">
        <v>43</v>
      </c>
      <c r="G18" t="s">
        <v>49</v>
      </c>
      <c r="H18" t="s">
        <v>50</v>
      </c>
      <c r="I18" t="s">
        <v>37</v>
      </c>
      <c r="J18" t="s">
        <v>8</v>
      </c>
      <c r="K18" t="s">
        <v>51</v>
      </c>
    </row>
    <row r="19" spans="2:12">
      <c r="B19" s="3" t="s">
        <v>52</v>
      </c>
      <c r="C19" s="3" t="s">
        <v>10</v>
      </c>
      <c r="D19" s="3" t="s">
        <v>10</v>
      </c>
      <c r="E19" s="3" t="s">
        <v>10</v>
      </c>
      <c r="F19" s="3" t="s">
        <v>53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</row>
    <row r="21" spans="2:11">
      <c r="B21" t="s">
        <v>21</v>
      </c>
      <c r="C21" t="s">
        <v>54</v>
      </c>
      <c r="D21" t="s">
        <v>10</v>
      </c>
      <c r="E21" t="s">
        <v>55</v>
      </c>
      <c r="F21" t="s">
        <v>56</v>
      </c>
      <c r="G21" t="s">
        <v>57</v>
      </c>
      <c r="H21" t="s">
        <v>26</v>
      </c>
      <c r="I21" t="s">
        <v>37</v>
      </c>
      <c r="J21" t="s">
        <v>8</v>
      </c>
      <c r="K21" t="s">
        <v>58</v>
      </c>
    </row>
    <row r="22" spans="2:11">
      <c r="B22" t="s">
        <v>21</v>
      </c>
      <c r="C22" t="s">
        <v>59</v>
      </c>
      <c r="D22" t="s">
        <v>10</v>
      </c>
      <c r="E22" t="s">
        <v>60</v>
      </c>
      <c r="F22" t="s">
        <v>43</v>
      </c>
      <c r="G22" t="s">
        <v>44</v>
      </c>
      <c r="H22" t="s">
        <v>26</v>
      </c>
      <c r="I22" t="s">
        <v>28</v>
      </c>
      <c r="J22" t="s">
        <v>8</v>
      </c>
      <c r="K22" t="s">
        <v>61</v>
      </c>
    </row>
    <row r="23" spans="2:11">
      <c r="B23" t="s">
        <v>21</v>
      </c>
      <c r="C23" t="s">
        <v>59</v>
      </c>
      <c r="D23" t="s">
        <v>10</v>
      </c>
      <c r="E23" t="s">
        <v>62</v>
      </c>
      <c r="F23" t="s">
        <v>43</v>
      </c>
      <c r="G23" t="s">
        <v>44</v>
      </c>
      <c r="H23" t="s">
        <v>26</v>
      </c>
      <c r="I23" t="s">
        <v>28</v>
      </c>
      <c r="J23" t="s">
        <v>8</v>
      </c>
      <c r="K23" t="s">
        <v>61</v>
      </c>
    </row>
    <row r="24" spans="2:11">
      <c r="B24" t="s">
        <v>21</v>
      </c>
      <c r="C24" t="s">
        <v>63</v>
      </c>
      <c r="D24" t="s">
        <v>10</v>
      </c>
      <c r="E24" t="s">
        <v>64</v>
      </c>
      <c r="F24" t="s">
        <v>56</v>
      </c>
      <c r="G24" t="s">
        <v>26</v>
      </c>
      <c r="H24" t="s">
        <v>27</v>
      </c>
      <c r="I24" t="s">
        <v>28</v>
      </c>
      <c r="J24" t="s">
        <v>8</v>
      </c>
      <c r="K24" t="s">
        <v>61</v>
      </c>
    </row>
    <row r="25" spans="2:11">
      <c r="B25" t="s">
        <v>21</v>
      </c>
      <c r="C25" t="s">
        <v>63</v>
      </c>
      <c r="D25" t="s">
        <v>10</v>
      </c>
      <c r="E25" t="s">
        <v>65</v>
      </c>
      <c r="F25" t="s">
        <v>56</v>
      </c>
      <c r="G25" t="s">
        <v>26</v>
      </c>
      <c r="H25" t="s">
        <v>27</v>
      </c>
      <c r="I25" t="s">
        <v>28</v>
      </c>
      <c r="J25" t="s">
        <v>8</v>
      </c>
      <c r="K25" t="s">
        <v>61</v>
      </c>
    </row>
    <row r="26" spans="2:11">
      <c r="B26" t="s">
        <v>21</v>
      </c>
      <c r="C26" t="s">
        <v>66</v>
      </c>
      <c r="D26" t="s">
        <v>10</v>
      </c>
      <c r="E26" t="s">
        <v>67</v>
      </c>
      <c r="F26" t="s">
        <v>43</v>
      </c>
      <c r="G26" t="s">
        <v>26</v>
      </c>
      <c r="H26" t="s">
        <v>27</v>
      </c>
      <c r="I26" t="s">
        <v>28</v>
      </c>
      <c r="J26" t="s">
        <v>8</v>
      </c>
      <c r="K26" t="s">
        <v>61</v>
      </c>
    </row>
    <row r="27" spans="2:11">
      <c r="B27" t="s">
        <v>21</v>
      </c>
      <c r="C27" t="s">
        <v>68</v>
      </c>
      <c r="D27" t="s">
        <v>69</v>
      </c>
      <c r="E27" t="s">
        <v>70</v>
      </c>
      <c r="F27" t="s">
        <v>43</v>
      </c>
      <c r="G27" t="s">
        <v>26</v>
      </c>
      <c r="H27" t="s">
        <v>27</v>
      </c>
      <c r="I27" t="s">
        <v>28</v>
      </c>
      <c r="J27" t="s">
        <v>8</v>
      </c>
      <c r="K27" t="s">
        <v>61</v>
      </c>
    </row>
    <row r="28" spans="2:11">
      <c r="B28" t="s">
        <v>21</v>
      </c>
      <c r="C28" t="s">
        <v>71</v>
      </c>
      <c r="D28" t="s">
        <v>72</v>
      </c>
      <c r="E28" t="s">
        <v>73</v>
      </c>
      <c r="F28" t="s">
        <v>43</v>
      </c>
      <c r="G28" t="s">
        <v>26</v>
      </c>
      <c r="H28" t="s">
        <v>27</v>
      </c>
      <c r="I28" t="s">
        <v>28</v>
      </c>
      <c r="J28" t="s">
        <v>8</v>
      </c>
      <c r="K28" t="s">
        <v>61</v>
      </c>
    </row>
    <row r="29" spans="2:11">
      <c r="B29" t="s">
        <v>21</v>
      </c>
      <c r="C29" t="s">
        <v>74</v>
      </c>
      <c r="D29" t="s">
        <v>10</v>
      </c>
      <c r="E29" t="s">
        <v>75</v>
      </c>
      <c r="F29" t="s">
        <v>43</v>
      </c>
      <c r="G29" t="s">
        <v>26</v>
      </c>
      <c r="H29" t="s">
        <v>27</v>
      </c>
      <c r="I29" t="s">
        <v>28</v>
      </c>
      <c r="J29" t="s">
        <v>8</v>
      </c>
      <c r="K29" t="s">
        <v>61</v>
      </c>
    </row>
    <row r="30" spans="2:11">
      <c r="B30" t="s">
        <v>21</v>
      </c>
      <c r="C30" t="s">
        <v>76</v>
      </c>
      <c r="D30" t="s">
        <v>72</v>
      </c>
      <c r="E30" t="s">
        <v>73</v>
      </c>
      <c r="F30" t="s">
        <v>43</v>
      </c>
      <c r="G30" t="s">
        <v>27</v>
      </c>
      <c r="H30" t="s">
        <v>35</v>
      </c>
      <c r="I30" t="s">
        <v>28</v>
      </c>
      <c r="J30" t="s">
        <v>8</v>
      </c>
      <c r="K30" t="s">
        <v>61</v>
      </c>
    </row>
    <row r="31" spans="2:11">
      <c r="B31" t="s">
        <v>21</v>
      </c>
      <c r="C31" t="s">
        <v>77</v>
      </c>
      <c r="D31" t="s">
        <v>10</v>
      </c>
      <c r="E31" t="s">
        <v>70</v>
      </c>
      <c r="F31" t="s">
        <v>43</v>
      </c>
      <c r="G31" t="s">
        <v>27</v>
      </c>
      <c r="H31" t="s">
        <v>35</v>
      </c>
      <c r="I31" t="s">
        <v>28</v>
      </c>
      <c r="J31" t="s">
        <v>8</v>
      </c>
      <c r="K31" t="s">
        <v>61</v>
      </c>
    </row>
    <row r="32" spans="2:11">
      <c r="B32" t="s">
        <v>21</v>
      </c>
      <c r="C32" t="s">
        <v>78</v>
      </c>
      <c r="D32" t="s">
        <v>79</v>
      </c>
      <c r="E32" t="s">
        <v>80</v>
      </c>
      <c r="F32" t="s">
        <v>43</v>
      </c>
      <c r="G32" t="s">
        <v>27</v>
      </c>
      <c r="H32" t="s">
        <v>35</v>
      </c>
      <c r="I32" t="s">
        <v>28</v>
      </c>
      <c r="J32" t="s">
        <v>8</v>
      </c>
      <c r="K32" t="s">
        <v>61</v>
      </c>
    </row>
    <row r="33" spans="2:11">
      <c r="B33" t="s">
        <v>21</v>
      </c>
      <c r="C33" t="s">
        <v>78</v>
      </c>
      <c r="D33" t="s">
        <v>79</v>
      </c>
      <c r="E33" t="s">
        <v>81</v>
      </c>
      <c r="F33" t="s">
        <v>43</v>
      </c>
      <c r="G33" t="s">
        <v>27</v>
      </c>
      <c r="H33" t="s">
        <v>35</v>
      </c>
      <c r="I33" t="s">
        <v>28</v>
      </c>
      <c r="J33" t="s">
        <v>8</v>
      </c>
      <c r="K33" t="s">
        <v>61</v>
      </c>
    </row>
    <row r="34" spans="2:11">
      <c r="B34" t="s">
        <v>21</v>
      </c>
      <c r="C34" t="s">
        <v>82</v>
      </c>
      <c r="D34" t="s">
        <v>83</v>
      </c>
      <c r="E34" t="s">
        <v>84</v>
      </c>
      <c r="F34" t="s">
        <v>85</v>
      </c>
      <c r="G34" t="s">
        <v>27</v>
      </c>
      <c r="H34" t="s">
        <v>35</v>
      </c>
      <c r="I34" t="s">
        <v>28</v>
      </c>
      <c r="J34" t="s">
        <v>8</v>
      </c>
      <c r="K34" t="s">
        <v>86</v>
      </c>
    </row>
    <row r="35" spans="2:11">
      <c r="B35" t="s">
        <v>21</v>
      </c>
      <c r="C35" t="s">
        <v>87</v>
      </c>
      <c r="D35" t="s">
        <v>88</v>
      </c>
      <c r="E35" t="s">
        <v>89</v>
      </c>
      <c r="F35" t="s">
        <v>90</v>
      </c>
      <c r="G35" t="s">
        <v>27</v>
      </c>
      <c r="H35" t="s">
        <v>35</v>
      </c>
      <c r="I35" t="s">
        <v>28</v>
      </c>
      <c r="J35" t="s">
        <v>8</v>
      </c>
      <c r="K35" t="s">
        <v>91</v>
      </c>
    </row>
    <row r="36" spans="2:11">
      <c r="B36" t="s">
        <v>21</v>
      </c>
      <c r="C36" t="s">
        <v>92</v>
      </c>
      <c r="D36" t="s">
        <v>10</v>
      </c>
      <c r="E36" t="s">
        <v>80</v>
      </c>
      <c r="F36" t="s">
        <v>43</v>
      </c>
      <c r="G36" t="s">
        <v>35</v>
      </c>
      <c r="H36" t="s">
        <v>49</v>
      </c>
      <c r="I36" t="s">
        <v>28</v>
      </c>
      <c r="J36" t="s">
        <v>8</v>
      </c>
      <c r="K36" t="s">
        <v>93</v>
      </c>
    </row>
    <row r="37" spans="2:11">
      <c r="B37" t="s">
        <v>21</v>
      </c>
      <c r="C37" t="s">
        <v>92</v>
      </c>
      <c r="D37" t="s">
        <v>10</v>
      </c>
      <c r="E37" t="s">
        <v>81</v>
      </c>
      <c r="F37" t="s">
        <v>43</v>
      </c>
      <c r="G37" t="s">
        <v>35</v>
      </c>
      <c r="H37" t="s">
        <v>49</v>
      </c>
      <c r="I37" t="s">
        <v>28</v>
      </c>
      <c r="J37" t="s">
        <v>8</v>
      </c>
      <c r="K37" t="s">
        <v>93</v>
      </c>
    </row>
    <row r="38" spans="2:11">
      <c r="B38" t="s">
        <v>21</v>
      </c>
      <c r="C38" t="s">
        <v>94</v>
      </c>
      <c r="D38" t="s">
        <v>10</v>
      </c>
      <c r="E38" t="s">
        <v>80</v>
      </c>
      <c r="F38" t="s">
        <v>43</v>
      </c>
      <c r="G38" t="s">
        <v>49</v>
      </c>
      <c r="H38" t="s">
        <v>36</v>
      </c>
      <c r="I38" t="s">
        <v>28</v>
      </c>
      <c r="J38" t="s">
        <v>8</v>
      </c>
      <c r="K38" t="s">
        <v>93</v>
      </c>
    </row>
    <row r="39" spans="2:11">
      <c r="B39" t="s">
        <v>21</v>
      </c>
      <c r="C39" t="s">
        <v>95</v>
      </c>
      <c r="D39" t="s">
        <v>96</v>
      </c>
      <c r="E39" t="s">
        <v>97</v>
      </c>
      <c r="F39" t="s">
        <v>85</v>
      </c>
      <c r="G39" t="s">
        <v>36</v>
      </c>
      <c r="H39" t="s">
        <v>50</v>
      </c>
      <c r="I39" t="s">
        <v>28</v>
      </c>
      <c r="J39" t="s">
        <v>8</v>
      </c>
      <c r="K39" t="s">
        <v>86</v>
      </c>
    </row>
    <row r="40" spans="2:11">
      <c r="B40" t="s">
        <v>21</v>
      </c>
      <c r="C40" t="s">
        <v>98</v>
      </c>
      <c r="D40" t="s">
        <v>10</v>
      </c>
      <c r="E40" t="s">
        <v>80</v>
      </c>
      <c r="F40" t="s">
        <v>43</v>
      </c>
      <c r="G40" t="s">
        <v>36</v>
      </c>
      <c r="H40" t="s">
        <v>50</v>
      </c>
      <c r="I40" t="s">
        <v>28</v>
      </c>
      <c r="J40" t="s">
        <v>8</v>
      </c>
      <c r="K40" t="s">
        <v>99</v>
      </c>
    </row>
    <row r="41" spans="2:11">
      <c r="B41" t="s">
        <v>21</v>
      </c>
      <c r="C41" t="s">
        <v>100</v>
      </c>
      <c r="D41" t="s">
        <v>101</v>
      </c>
      <c r="E41" t="s">
        <v>102</v>
      </c>
      <c r="F41" t="s">
        <v>43</v>
      </c>
      <c r="G41" t="s">
        <v>36</v>
      </c>
      <c r="H41" t="s">
        <v>50</v>
      </c>
      <c r="I41" t="s">
        <v>28</v>
      </c>
      <c r="J41" t="s">
        <v>8</v>
      </c>
      <c r="K41" t="s">
        <v>99</v>
      </c>
    </row>
    <row r="42" spans="2:11">
      <c r="B42" t="s">
        <v>21</v>
      </c>
      <c r="C42" t="s">
        <v>103</v>
      </c>
      <c r="D42" t="s">
        <v>104</v>
      </c>
      <c r="E42" t="s">
        <v>105</v>
      </c>
      <c r="F42" t="s">
        <v>43</v>
      </c>
      <c r="G42" t="s">
        <v>36</v>
      </c>
      <c r="H42" t="s">
        <v>50</v>
      </c>
      <c r="I42" t="s">
        <v>28</v>
      </c>
      <c r="J42" t="s">
        <v>8</v>
      </c>
      <c r="K42" t="s">
        <v>99</v>
      </c>
    </row>
    <row r="43" spans="2:11">
      <c r="B43" t="s">
        <v>21</v>
      </c>
      <c r="C43" t="s">
        <v>106</v>
      </c>
      <c r="D43" t="s">
        <v>107</v>
      </c>
      <c r="E43" t="s">
        <v>108</v>
      </c>
      <c r="F43" t="s">
        <v>43</v>
      </c>
      <c r="G43" t="s">
        <v>36</v>
      </c>
      <c r="H43" t="s">
        <v>109</v>
      </c>
      <c r="I43" t="s">
        <v>37</v>
      </c>
      <c r="J43" t="s">
        <v>8</v>
      </c>
      <c r="K43" t="s">
        <v>110</v>
      </c>
    </row>
    <row r="44" spans="2:11">
      <c r="B44" t="s">
        <v>21</v>
      </c>
      <c r="C44" t="s">
        <v>111</v>
      </c>
      <c r="D44" t="s">
        <v>112</v>
      </c>
      <c r="E44" t="s">
        <v>113</v>
      </c>
      <c r="F44" t="s">
        <v>85</v>
      </c>
      <c r="G44" t="s">
        <v>49</v>
      </c>
      <c r="H44" t="s">
        <v>109</v>
      </c>
      <c r="I44" t="s">
        <v>45</v>
      </c>
      <c r="J44" t="s">
        <v>8</v>
      </c>
      <c r="K44" t="s">
        <v>114</v>
      </c>
    </row>
    <row r="45" spans="2:11">
      <c r="B45" t="s">
        <v>21</v>
      </c>
      <c r="C45" t="s">
        <v>115</v>
      </c>
      <c r="D45" t="s">
        <v>116</v>
      </c>
      <c r="E45" t="s">
        <v>117</v>
      </c>
      <c r="F45" t="s">
        <v>118</v>
      </c>
      <c r="G45" t="s">
        <v>50</v>
      </c>
      <c r="H45" t="s">
        <v>109</v>
      </c>
      <c r="I45" t="s">
        <v>28</v>
      </c>
      <c r="J45" t="s">
        <v>8</v>
      </c>
      <c r="K45" t="s">
        <v>119</v>
      </c>
    </row>
    <row r="46" spans="2:11">
      <c r="B46" t="s">
        <v>21</v>
      </c>
      <c r="C46" t="s">
        <v>120</v>
      </c>
      <c r="D46" t="s">
        <v>10</v>
      </c>
      <c r="E46" t="s">
        <v>121</v>
      </c>
      <c r="F46" t="s">
        <v>43</v>
      </c>
      <c r="G46" t="s">
        <v>50</v>
      </c>
      <c r="H46" t="s">
        <v>109</v>
      </c>
      <c r="I46" t="s">
        <v>28</v>
      </c>
      <c r="J46" t="s">
        <v>8</v>
      </c>
      <c r="K46" t="s">
        <v>99</v>
      </c>
    </row>
    <row r="47" spans="2:12">
      <c r="B47" s="3" t="s">
        <v>122</v>
      </c>
      <c r="C47" s="3" t="s">
        <v>10</v>
      </c>
      <c r="D47" s="3" t="s">
        <v>10</v>
      </c>
      <c r="E47" s="3" t="s">
        <v>10</v>
      </c>
      <c r="F47" s="3" t="s">
        <v>123</v>
      </c>
      <c r="G47" s="3" t="s">
        <v>10</v>
      </c>
      <c r="H47" s="3" t="s">
        <v>10</v>
      </c>
      <c r="I47" s="3" t="s">
        <v>10</v>
      </c>
      <c r="J47" s="3" t="s">
        <v>10</v>
      </c>
      <c r="K47" s="3" t="s">
        <v>10</v>
      </c>
      <c r="L47" s="3" t="s">
        <v>10</v>
      </c>
    </row>
    <row r="48" spans="2:11"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4</v>
      </c>
      <c r="K48" s="3" t="s">
        <v>20</v>
      </c>
    </row>
    <row r="49" spans="2:11">
      <c r="B49" t="s">
        <v>21</v>
      </c>
      <c r="C49" t="s">
        <v>124</v>
      </c>
      <c r="D49" t="s">
        <v>10</v>
      </c>
      <c r="E49" t="s">
        <v>125</v>
      </c>
      <c r="F49" t="s">
        <v>126</v>
      </c>
      <c r="G49" t="s">
        <v>36</v>
      </c>
      <c r="H49" t="s">
        <v>50</v>
      </c>
      <c r="I49" t="s">
        <v>28</v>
      </c>
      <c r="J49" t="s">
        <v>8</v>
      </c>
      <c r="K49" t="s">
        <v>127</v>
      </c>
    </row>
    <row r="50" spans="2:12">
      <c r="B50" s="3" t="s">
        <v>128</v>
      </c>
      <c r="C50" s="3" t="s">
        <v>10</v>
      </c>
      <c r="D50" s="3" t="s">
        <v>10</v>
      </c>
      <c r="E50" s="3" t="s">
        <v>10</v>
      </c>
      <c r="F50" s="3" t="s">
        <v>129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1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4</v>
      </c>
      <c r="K51" s="3" t="s">
        <v>20</v>
      </c>
    </row>
    <row r="52" spans="2:11">
      <c r="B52" t="s">
        <v>21</v>
      </c>
      <c r="C52" t="s">
        <v>130</v>
      </c>
      <c r="D52" t="s">
        <v>131</v>
      </c>
      <c r="E52" t="s">
        <v>132</v>
      </c>
      <c r="F52" t="s">
        <v>133</v>
      </c>
      <c r="G52" t="s">
        <v>36</v>
      </c>
      <c r="H52" t="s">
        <v>50</v>
      </c>
      <c r="I52" t="s">
        <v>28</v>
      </c>
      <c r="J52" t="s">
        <v>8</v>
      </c>
      <c r="K52" t="s">
        <v>134</v>
      </c>
    </row>
    <row r="53" spans="2:11">
      <c r="B53" t="s">
        <v>21</v>
      </c>
      <c r="C53" t="s">
        <v>135</v>
      </c>
      <c r="D53" t="s">
        <v>136</v>
      </c>
      <c r="E53" t="s">
        <v>137</v>
      </c>
      <c r="F53" t="s">
        <v>138</v>
      </c>
      <c r="G53" t="s">
        <v>50</v>
      </c>
      <c r="H53" t="s">
        <v>109</v>
      </c>
      <c r="I53" t="s">
        <v>28</v>
      </c>
      <c r="J53" t="s">
        <v>8</v>
      </c>
      <c r="K53" t="s">
        <v>139</v>
      </c>
    </row>
    <row r="54" spans="2:12">
      <c r="B54" s="3" t="s">
        <v>140</v>
      </c>
      <c r="C54" s="3" t="s">
        <v>10</v>
      </c>
      <c r="D54" s="3" t="s">
        <v>10</v>
      </c>
      <c r="E54" s="3" t="s">
        <v>10</v>
      </c>
      <c r="F54" s="3" t="s">
        <v>141</v>
      </c>
      <c r="G54" s="3" t="s">
        <v>10</v>
      </c>
      <c r="H54" s="3" t="s">
        <v>10</v>
      </c>
      <c r="I54" s="3" t="s">
        <v>10</v>
      </c>
      <c r="J54" s="3" t="s">
        <v>10</v>
      </c>
      <c r="K54" s="3" t="s">
        <v>10</v>
      </c>
      <c r="L54" s="3" t="s">
        <v>10</v>
      </c>
    </row>
    <row r="55" spans="2:11">
      <c r="B55" s="3" t="s">
        <v>12</v>
      </c>
      <c r="C55" s="3" t="s">
        <v>13</v>
      </c>
      <c r="D55" s="3" t="s">
        <v>14</v>
      </c>
      <c r="E55" s="3" t="s">
        <v>15</v>
      </c>
      <c r="F55" s="3" t="s">
        <v>16</v>
      </c>
      <c r="G55" s="3" t="s">
        <v>17</v>
      </c>
      <c r="H55" s="3" t="s">
        <v>18</v>
      </c>
      <c r="I55" s="3" t="s">
        <v>19</v>
      </c>
      <c r="J55" s="3" t="s">
        <v>4</v>
      </c>
      <c r="K55" s="3" t="s">
        <v>20</v>
      </c>
    </row>
    <row r="56" spans="2:11">
      <c r="B56" t="s">
        <v>21</v>
      </c>
      <c r="C56" t="s">
        <v>142</v>
      </c>
      <c r="D56" t="s">
        <v>10</v>
      </c>
      <c r="E56" t="s">
        <v>143</v>
      </c>
      <c r="F56" t="s">
        <v>144</v>
      </c>
      <c r="G56" t="s">
        <v>50</v>
      </c>
      <c r="H56" t="s">
        <v>109</v>
      </c>
      <c r="I56" t="s">
        <v>28</v>
      </c>
      <c r="J56" t="s">
        <v>8</v>
      </c>
      <c r="K56" t="s">
        <v>145</v>
      </c>
    </row>
    <row r="57" spans="2:12">
      <c r="B57" s="3" t="s">
        <v>146</v>
      </c>
      <c r="C57" s="3" t="s">
        <v>10</v>
      </c>
      <c r="D57" s="3" t="s">
        <v>10</v>
      </c>
      <c r="E57" s="3" t="s">
        <v>10</v>
      </c>
      <c r="F57" s="3" t="s">
        <v>147</v>
      </c>
      <c r="G57" s="3" t="s">
        <v>10</v>
      </c>
      <c r="H57" s="3" t="s">
        <v>10</v>
      </c>
      <c r="I57" s="3" t="s">
        <v>10</v>
      </c>
      <c r="J57" s="3" t="s">
        <v>10</v>
      </c>
      <c r="K57" s="3" t="s">
        <v>10</v>
      </c>
      <c r="L57" s="3" t="s">
        <v>10</v>
      </c>
    </row>
    <row r="58" spans="2:11">
      <c r="B58" s="3" t="s">
        <v>12</v>
      </c>
      <c r="C58" s="3" t="s">
        <v>13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4</v>
      </c>
      <c r="K58" s="3" t="s">
        <v>20</v>
      </c>
    </row>
    <row r="59" spans="2:11">
      <c r="B59" t="s">
        <v>21</v>
      </c>
      <c r="C59" t="s">
        <v>148</v>
      </c>
      <c r="D59" t="s">
        <v>10</v>
      </c>
      <c r="E59" t="s">
        <v>149</v>
      </c>
      <c r="F59" t="s">
        <v>150</v>
      </c>
      <c r="G59" t="s">
        <v>35</v>
      </c>
      <c r="H59" t="s">
        <v>49</v>
      </c>
      <c r="I59" t="s">
        <v>28</v>
      </c>
      <c r="J59" t="s">
        <v>8</v>
      </c>
      <c r="K59" t="s">
        <v>151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A36" sqref="A36:A38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152</v>
      </c>
    </row>
    <row r="2" hidden="1" spans="1:9">
      <c r="A2" t="s">
        <v>22</v>
      </c>
      <c r="B2" t="s">
        <v>26</v>
      </c>
      <c r="C2" t="s">
        <v>27</v>
      </c>
      <c r="D2" s="4">
        <v>520</v>
      </c>
      <c r="E2" t="str">
        <f>VLOOKUP(A2,HOP!A:L,12,0)</f>
        <v>520.00</v>
      </c>
      <c r="F2" t="str">
        <f>VLOOKUP(A2,HOP!A:C,3,0)</f>
        <v>2066569</v>
      </c>
      <c r="G2">
        <f>D2-E2</f>
        <v>0</v>
      </c>
      <c r="H2" t="str">
        <f>$H$1&amp;F2</f>
        <v>，2066569</v>
      </c>
      <c r="I2" t="str">
        <f>VLOOKUP(A2,HOP!A:T,20,0)</f>
        <v>直采</v>
      </c>
    </row>
    <row r="3" hidden="1" spans="1:9">
      <c r="A3" t="s">
        <v>32</v>
      </c>
      <c r="B3" t="s">
        <v>35</v>
      </c>
      <c r="C3" t="s">
        <v>36</v>
      </c>
      <c r="D3" s="4">
        <v>720</v>
      </c>
      <c r="E3" t="str">
        <f>VLOOKUP(A3,HOP!A:L,12,0)</f>
        <v>720.00</v>
      </c>
      <c r="F3" t="str">
        <f>VLOOKUP(A3,HOP!A:C,3,0)</f>
        <v>2105112</v>
      </c>
      <c r="G3">
        <f>D3-E3</f>
        <v>0</v>
      </c>
      <c r="H3" t="str">
        <f>$H$1&amp;F3</f>
        <v>，2105112</v>
      </c>
      <c r="I3" t="str">
        <f>VLOOKUP(A3,HOP!A:T,20,0)</f>
        <v>直采</v>
      </c>
    </row>
    <row r="4" hidden="1" spans="1:9">
      <c r="A4" t="s">
        <v>41</v>
      </c>
      <c r="B4" t="s">
        <v>44</v>
      </c>
      <c r="C4" t="s">
        <v>35</v>
      </c>
      <c r="D4" s="4">
        <v>1305</v>
      </c>
      <c r="E4" t="str">
        <f>VLOOKUP(A4,HOP!A:L,12,0)</f>
        <v>1305.00</v>
      </c>
      <c r="F4" t="str">
        <f>VLOOKUP(A4,HOP!A:C,3,0)</f>
        <v>2102846</v>
      </c>
      <c r="G4">
        <f>D4-E4</f>
        <v>0</v>
      </c>
      <c r="H4" t="str">
        <f>$H$1&amp;F4</f>
        <v>，2102846</v>
      </c>
      <c r="I4" t="str">
        <f>VLOOKUP(A4,HOP!A:T,20,0)</f>
        <v>直采</v>
      </c>
    </row>
    <row r="5" hidden="1" spans="1:9">
      <c r="A5" t="s">
        <v>47</v>
      </c>
      <c r="B5" t="s">
        <v>49</v>
      </c>
      <c r="C5" t="s">
        <v>50</v>
      </c>
      <c r="D5" s="4">
        <v>870</v>
      </c>
      <c r="E5" t="str">
        <f>VLOOKUP(A5,HOP!A:L,12,0)</f>
        <v>870.00</v>
      </c>
      <c r="F5" t="str">
        <f>VLOOKUP(A5,HOP!A:C,3,0)</f>
        <v>2102454</v>
      </c>
      <c r="G5">
        <f>D5-E5</f>
        <v>0</v>
      </c>
      <c r="H5" t="str">
        <f>$H$1&amp;F5</f>
        <v>，2102454</v>
      </c>
      <c r="I5" t="str">
        <f>VLOOKUP(A5,HOP!A:T,20,0)</f>
        <v>直采</v>
      </c>
    </row>
    <row r="6" spans="1:10">
      <c r="A6">
        <v>981839182</v>
      </c>
      <c r="B6" t="s">
        <v>57</v>
      </c>
      <c r="C6" t="s">
        <v>26</v>
      </c>
      <c r="D6" s="4">
        <v>752</v>
      </c>
      <c r="E6">
        <v>752</v>
      </c>
      <c r="F6" s="8" t="s">
        <v>153</v>
      </c>
      <c r="G6">
        <f>D6-E6</f>
        <v>0</v>
      </c>
      <c r="H6" t="str">
        <f>$H$1&amp;F6</f>
        <v>，202104292139380001</v>
      </c>
      <c r="I6" t="e">
        <f>VLOOKUP(A6,HOP!A:T,20,0)</f>
        <v>#N/A</v>
      </c>
      <c r="J6">
        <v>4.29</v>
      </c>
    </row>
    <row r="7" spans="1:10">
      <c r="A7">
        <v>993739292</v>
      </c>
      <c r="B7" t="s">
        <v>44</v>
      </c>
      <c r="C7" t="s">
        <v>26</v>
      </c>
      <c r="D7" s="4">
        <v>734</v>
      </c>
      <c r="E7">
        <v>734</v>
      </c>
      <c r="F7" s="8" t="s">
        <v>154</v>
      </c>
      <c r="G7">
        <f>D7-E7</f>
        <v>0</v>
      </c>
      <c r="H7" t="str">
        <f>$H$1&amp;F7</f>
        <v>，202105092141520020</v>
      </c>
      <c r="I7" t="e">
        <f>VLOOKUP(A7,HOP!A:T,20,0)</f>
        <v>#N/A</v>
      </c>
      <c r="J7">
        <v>5.9</v>
      </c>
    </row>
    <row r="8" spans="1:10">
      <c r="A8">
        <v>993156527</v>
      </c>
      <c r="B8" t="s">
        <v>26</v>
      </c>
      <c r="C8" t="s">
        <v>27</v>
      </c>
      <c r="D8" s="4">
        <v>734</v>
      </c>
      <c r="E8">
        <v>734</v>
      </c>
      <c r="F8" s="8" t="s">
        <v>155</v>
      </c>
      <c r="G8">
        <f>D8-E8</f>
        <v>0</v>
      </c>
      <c r="H8" t="str">
        <f>$H$1&amp;F8</f>
        <v>，202105090936460025</v>
      </c>
      <c r="I8" t="e">
        <f>VLOOKUP(A8,HOP!A:T,20,0)</f>
        <v>#N/A</v>
      </c>
      <c r="J8">
        <v>5.9</v>
      </c>
    </row>
    <row r="9" spans="1:10">
      <c r="A9">
        <v>993165473</v>
      </c>
      <c r="B9" t="s">
        <v>26</v>
      </c>
      <c r="C9" t="s">
        <v>27</v>
      </c>
      <c r="D9" s="4">
        <v>367</v>
      </c>
      <c r="E9">
        <v>367</v>
      </c>
      <c r="F9" s="8" t="s">
        <v>156</v>
      </c>
      <c r="G9">
        <f>D9-E9</f>
        <v>0</v>
      </c>
      <c r="H9" t="str">
        <f>$H$1&amp;F9</f>
        <v>，202105090944480022</v>
      </c>
      <c r="I9" t="e">
        <f>VLOOKUP(A9,HOP!A:T,20,0)</f>
        <v>#N/A</v>
      </c>
      <c r="J9">
        <v>5.9</v>
      </c>
    </row>
    <row r="10" spans="1:10">
      <c r="A10">
        <v>994297413</v>
      </c>
      <c r="B10" t="s">
        <v>26</v>
      </c>
      <c r="C10" t="s">
        <v>27</v>
      </c>
      <c r="D10" s="4">
        <v>367</v>
      </c>
      <c r="E10">
        <v>367</v>
      </c>
      <c r="F10" s="8" t="s">
        <v>157</v>
      </c>
      <c r="G10">
        <f>D10-E10</f>
        <v>0</v>
      </c>
      <c r="H10" t="str">
        <f>$H$1&amp;F10</f>
        <v>，202105100924550025</v>
      </c>
      <c r="I10" t="e">
        <f>VLOOKUP(A10,HOP!A:T,20,0)</f>
        <v>#N/A</v>
      </c>
      <c r="J10" s="5">
        <v>5.1</v>
      </c>
    </row>
    <row r="11" spans="1:10">
      <c r="A11">
        <v>994502022</v>
      </c>
      <c r="B11" t="s">
        <v>26</v>
      </c>
      <c r="C11" t="s">
        <v>27</v>
      </c>
      <c r="D11" s="4">
        <v>367</v>
      </c>
      <c r="E11">
        <v>367</v>
      </c>
      <c r="F11" s="8" t="s">
        <v>158</v>
      </c>
      <c r="G11">
        <f>D11-E11</f>
        <v>0</v>
      </c>
      <c r="H11" t="str">
        <f>$H$1&amp;F11</f>
        <v>，202105101356120021</v>
      </c>
      <c r="I11" t="e">
        <f>VLOOKUP(A11,HOP!A:T,20,0)</f>
        <v>#N/A</v>
      </c>
      <c r="J11" s="5">
        <v>5.1</v>
      </c>
    </row>
    <row r="12" spans="1:10">
      <c r="A12">
        <v>994879371</v>
      </c>
      <c r="B12" t="s">
        <v>26</v>
      </c>
      <c r="C12" t="s">
        <v>27</v>
      </c>
      <c r="D12" s="4">
        <v>367</v>
      </c>
      <c r="E12">
        <v>367</v>
      </c>
      <c r="F12" s="8" t="s">
        <v>159</v>
      </c>
      <c r="G12">
        <f>D12-E12</f>
        <v>0</v>
      </c>
      <c r="H12" t="str">
        <f>$H$1&amp;F12</f>
        <v>，202105102137060022</v>
      </c>
      <c r="I12" t="e">
        <f>VLOOKUP(A12,HOP!A:T,20,0)</f>
        <v>#N/A</v>
      </c>
      <c r="J12" s="5">
        <v>5.1</v>
      </c>
    </row>
    <row r="13" spans="1:10">
      <c r="A13">
        <v>995453839</v>
      </c>
      <c r="B13" t="s">
        <v>27</v>
      </c>
      <c r="C13" t="s">
        <v>35</v>
      </c>
      <c r="D13" s="4">
        <v>367</v>
      </c>
      <c r="E13">
        <v>367</v>
      </c>
      <c r="F13" s="8" t="s">
        <v>160</v>
      </c>
      <c r="G13">
        <f>D13-E13</f>
        <v>0</v>
      </c>
      <c r="H13" t="str">
        <f>$H$1&amp;F13</f>
        <v>，202105110935140021</v>
      </c>
      <c r="I13" t="e">
        <f>VLOOKUP(A13,HOP!A:T,20,0)</f>
        <v>#N/A</v>
      </c>
      <c r="J13">
        <v>5.11</v>
      </c>
    </row>
    <row r="14" spans="1:10">
      <c r="A14">
        <v>995471701</v>
      </c>
      <c r="B14" t="s">
        <v>27</v>
      </c>
      <c r="C14" t="s">
        <v>35</v>
      </c>
      <c r="D14" s="4">
        <v>367</v>
      </c>
      <c r="E14">
        <v>367</v>
      </c>
      <c r="F14" s="8" t="s">
        <v>161</v>
      </c>
      <c r="G14">
        <f>D14-E14</f>
        <v>0</v>
      </c>
      <c r="H14" t="str">
        <f>$H$1&amp;F14</f>
        <v>，202105110956130021</v>
      </c>
      <c r="I14" t="e">
        <f>VLOOKUP(A14,HOP!A:T,20,0)</f>
        <v>#N/A</v>
      </c>
      <c r="J14">
        <v>5.11</v>
      </c>
    </row>
    <row r="15" spans="1:10">
      <c r="A15">
        <v>995555534</v>
      </c>
      <c r="B15" t="s">
        <v>27</v>
      </c>
      <c r="C15" t="s">
        <v>35</v>
      </c>
      <c r="D15" s="4">
        <v>734</v>
      </c>
      <c r="E15">
        <v>734</v>
      </c>
      <c r="F15" s="8" t="s">
        <v>162</v>
      </c>
      <c r="G15">
        <f>D15-E15</f>
        <v>0</v>
      </c>
      <c r="H15" t="str">
        <f>$H$1&amp;F15</f>
        <v>，202105111145420021</v>
      </c>
      <c r="I15" t="e">
        <f>VLOOKUP(A15,HOP!A:T,20,0)</f>
        <v>#N/A</v>
      </c>
      <c r="J15">
        <v>5.11</v>
      </c>
    </row>
    <row r="16" spans="1:10">
      <c r="A16">
        <v>995612601</v>
      </c>
      <c r="B16" t="s">
        <v>27</v>
      </c>
      <c r="C16" t="s">
        <v>35</v>
      </c>
      <c r="D16" s="4">
        <v>349</v>
      </c>
      <c r="E16">
        <v>349</v>
      </c>
      <c r="F16" s="8" t="s">
        <v>163</v>
      </c>
      <c r="G16">
        <f>D16-E16</f>
        <v>0</v>
      </c>
      <c r="H16" t="str">
        <f>$H$1&amp;F16</f>
        <v>，202105111303240025</v>
      </c>
      <c r="I16" t="e">
        <f>VLOOKUP(A16,HOP!A:T,20,0)</f>
        <v>#N/A</v>
      </c>
      <c r="J16">
        <v>5.11</v>
      </c>
    </row>
    <row r="17" spans="1:10">
      <c r="A17">
        <v>995776828</v>
      </c>
      <c r="B17" t="s">
        <v>27</v>
      </c>
      <c r="C17" t="s">
        <v>35</v>
      </c>
      <c r="D17" s="4">
        <v>385</v>
      </c>
      <c r="E17">
        <v>385</v>
      </c>
      <c r="F17" s="8" t="s">
        <v>164</v>
      </c>
      <c r="G17">
        <f>D17-E17</f>
        <v>0</v>
      </c>
      <c r="H17" t="str">
        <f>$H$1&amp;F17</f>
        <v>，202105111624030022</v>
      </c>
      <c r="I17" t="e">
        <f>VLOOKUP(A17,HOP!A:T,20,0)</f>
        <v>#N/A</v>
      </c>
      <c r="J17">
        <v>5.11</v>
      </c>
    </row>
    <row r="18" spans="1:10">
      <c r="A18">
        <v>996711907</v>
      </c>
      <c r="B18" t="s">
        <v>35</v>
      </c>
      <c r="C18" t="s">
        <v>49</v>
      </c>
      <c r="D18" s="4">
        <v>726</v>
      </c>
      <c r="E18">
        <v>726</v>
      </c>
      <c r="F18" s="8" t="s">
        <v>165</v>
      </c>
      <c r="G18">
        <f>D18-E18</f>
        <v>0</v>
      </c>
      <c r="H18" t="str">
        <f>$H$1&amp;F18</f>
        <v>，202105121224150025</v>
      </c>
      <c r="I18" t="e">
        <f>VLOOKUP(A18,HOP!A:T,20,0)</f>
        <v>#N/A</v>
      </c>
      <c r="J18">
        <v>5.12</v>
      </c>
    </row>
    <row r="19" spans="1:10">
      <c r="A19">
        <v>997934609</v>
      </c>
      <c r="B19" t="s">
        <v>49</v>
      </c>
      <c r="C19" t="s">
        <v>36</v>
      </c>
      <c r="D19" s="4">
        <v>363</v>
      </c>
      <c r="E19">
        <v>363</v>
      </c>
      <c r="F19" s="8" t="s">
        <v>166</v>
      </c>
      <c r="G19">
        <f t="shared" ref="G19:G32" si="0">D19-E19</f>
        <v>0</v>
      </c>
      <c r="H19" t="str">
        <f t="shared" ref="H19:H32" si="1">$H$1&amp;F19</f>
        <v>，202105131331510020</v>
      </c>
      <c r="I19" t="e">
        <f>VLOOKUP(A19,HOP!A:T,20,0)</f>
        <v>#N/A</v>
      </c>
      <c r="J19">
        <v>5.13</v>
      </c>
    </row>
    <row r="20" spans="1:10">
      <c r="A20">
        <v>999170106</v>
      </c>
      <c r="B20" t="s">
        <v>36</v>
      </c>
      <c r="C20" t="s">
        <v>50</v>
      </c>
      <c r="D20" s="4">
        <v>349</v>
      </c>
      <c r="E20">
        <v>349</v>
      </c>
      <c r="F20" s="8" t="s">
        <v>167</v>
      </c>
      <c r="G20">
        <f t="shared" si="0"/>
        <v>0</v>
      </c>
      <c r="H20" t="str">
        <f t="shared" si="1"/>
        <v>，202105141527190025</v>
      </c>
      <c r="I20" t="e">
        <f>VLOOKUP(A20,HOP!A:T,20,0)</f>
        <v>#N/A</v>
      </c>
      <c r="J20">
        <v>5.14</v>
      </c>
    </row>
    <row r="21" spans="1:10">
      <c r="A21">
        <v>999359418</v>
      </c>
      <c r="B21" t="s">
        <v>36</v>
      </c>
      <c r="C21" t="s">
        <v>50</v>
      </c>
      <c r="D21" s="4">
        <v>358</v>
      </c>
      <c r="E21">
        <v>358</v>
      </c>
      <c r="F21" s="8" t="s">
        <v>168</v>
      </c>
      <c r="G21">
        <f t="shared" si="0"/>
        <v>0</v>
      </c>
      <c r="H21" t="str">
        <f t="shared" si="1"/>
        <v>，202105141926020020</v>
      </c>
      <c r="I21" t="e">
        <f>VLOOKUP(A21,HOP!A:T,20,0)</f>
        <v>#N/A</v>
      </c>
      <c r="J21">
        <v>5.14</v>
      </c>
    </row>
    <row r="22" spans="1:10">
      <c r="A22">
        <v>999413994</v>
      </c>
      <c r="B22" t="s">
        <v>36</v>
      </c>
      <c r="C22" t="s">
        <v>50</v>
      </c>
      <c r="D22" s="4">
        <v>358</v>
      </c>
      <c r="E22">
        <v>358</v>
      </c>
      <c r="F22" s="8" t="s">
        <v>169</v>
      </c>
      <c r="G22">
        <f t="shared" si="0"/>
        <v>0</v>
      </c>
      <c r="H22" t="str">
        <f t="shared" si="1"/>
        <v>，202105142035410020</v>
      </c>
      <c r="I22" t="e">
        <f>VLOOKUP(A22,HOP!A:T,20,0)</f>
        <v>#N/A</v>
      </c>
      <c r="J22">
        <v>5.14</v>
      </c>
    </row>
    <row r="23" spans="1:10">
      <c r="A23">
        <v>999444618</v>
      </c>
      <c r="B23" t="s">
        <v>36</v>
      </c>
      <c r="C23" t="s">
        <v>50</v>
      </c>
      <c r="D23" s="4">
        <v>358</v>
      </c>
      <c r="E23">
        <v>358</v>
      </c>
      <c r="F23" s="8" t="s">
        <v>170</v>
      </c>
      <c r="G23">
        <f t="shared" si="0"/>
        <v>0</v>
      </c>
      <c r="H23" t="str">
        <f t="shared" si="1"/>
        <v>，202105142110460020</v>
      </c>
      <c r="I23" t="e">
        <f>VLOOKUP(A23,HOP!A:T,20,0)</f>
        <v>#N/A</v>
      </c>
      <c r="J23">
        <v>5.14</v>
      </c>
    </row>
    <row r="24" spans="1:10">
      <c r="A24">
        <v>997548884</v>
      </c>
      <c r="B24" t="s">
        <v>36</v>
      </c>
      <c r="C24" t="s">
        <v>109</v>
      </c>
      <c r="D24" s="4">
        <v>726</v>
      </c>
      <c r="E24">
        <v>726</v>
      </c>
      <c r="F24" s="8" t="s">
        <v>171</v>
      </c>
      <c r="G24">
        <f t="shared" si="0"/>
        <v>0</v>
      </c>
      <c r="H24" t="str">
        <f t="shared" si="1"/>
        <v>，202105130809290020</v>
      </c>
      <c r="I24" t="e">
        <f>VLOOKUP(A24,HOP!A:T,20,0)</f>
        <v>#N/A</v>
      </c>
      <c r="J24">
        <v>5.13</v>
      </c>
    </row>
    <row r="25" spans="1:10">
      <c r="A25">
        <v>997919734</v>
      </c>
      <c r="B25" t="s">
        <v>49</v>
      </c>
      <c r="C25" t="s">
        <v>109</v>
      </c>
      <c r="D25" s="4">
        <v>1041</v>
      </c>
      <c r="E25">
        <v>1041</v>
      </c>
      <c r="F25" s="8" t="s">
        <v>172</v>
      </c>
      <c r="G25">
        <f t="shared" si="0"/>
        <v>0</v>
      </c>
      <c r="H25" t="str">
        <f t="shared" si="1"/>
        <v>，202105131312520020</v>
      </c>
      <c r="I25" t="e">
        <f>VLOOKUP(A25,HOP!A:T,20,0)</f>
        <v>#N/A</v>
      </c>
      <c r="J25">
        <v>5.13</v>
      </c>
    </row>
    <row r="26" spans="1:10">
      <c r="A26">
        <v>1000118966</v>
      </c>
      <c r="B26" t="s">
        <v>50</v>
      </c>
      <c r="C26" t="s">
        <v>109</v>
      </c>
      <c r="D26" s="4">
        <v>889</v>
      </c>
      <c r="E26">
        <v>889</v>
      </c>
      <c r="F26" s="8" t="s">
        <v>173</v>
      </c>
      <c r="G26">
        <f t="shared" si="0"/>
        <v>0</v>
      </c>
      <c r="H26" t="str">
        <f t="shared" si="1"/>
        <v>，202105151120200025</v>
      </c>
      <c r="I26" t="e">
        <f>VLOOKUP(A26,HOP!A:T,20,0)</f>
        <v>#N/A</v>
      </c>
      <c r="J26">
        <v>5.15</v>
      </c>
    </row>
    <row r="27" spans="1:10">
      <c r="A27">
        <v>1000125056</v>
      </c>
      <c r="B27" t="s">
        <v>50</v>
      </c>
      <c r="C27" t="s">
        <v>109</v>
      </c>
      <c r="D27" s="4">
        <v>358</v>
      </c>
      <c r="E27">
        <v>358</v>
      </c>
      <c r="F27" s="8" t="s">
        <v>174</v>
      </c>
      <c r="G27">
        <f t="shared" si="0"/>
        <v>0</v>
      </c>
      <c r="H27" t="str">
        <f t="shared" si="1"/>
        <v>，202105151130100022</v>
      </c>
      <c r="I27" t="e">
        <f>VLOOKUP(A27,HOP!A:T,20,0)</f>
        <v>#N/A</v>
      </c>
      <c r="J27">
        <v>5.15</v>
      </c>
    </row>
    <row r="28" spans="1:10">
      <c r="A28">
        <v>999367872</v>
      </c>
      <c r="B28" t="s">
        <v>36</v>
      </c>
      <c r="C28" t="s">
        <v>50</v>
      </c>
      <c r="D28" s="4">
        <v>199</v>
      </c>
      <c r="E28">
        <v>199</v>
      </c>
      <c r="F28" s="8" t="s">
        <v>175</v>
      </c>
      <c r="G28">
        <f t="shared" si="0"/>
        <v>0</v>
      </c>
      <c r="H28" t="str">
        <f t="shared" si="1"/>
        <v>，202105141935210020</v>
      </c>
      <c r="I28" t="e">
        <f>VLOOKUP(A28,HOP!A:T,20,0)</f>
        <v>#N/A</v>
      </c>
      <c r="J28">
        <v>5.14</v>
      </c>
    </row>
    <row r="29" spans="1:10">
      <c r="A29">
        <v>997873522</v>
      </c>
      <c r="B29" t="s">
        <v>36</v>
      </c>
      <c r="C29" t="s">
        <v>50</v>
      </c>
      <c r="D29" s="4">
        <v>438</v>
      </c>
      <c r="E29">
        <v>438</v>
      </c>
      <c r="F29" s="8" t="s">
        <v>176</v>
      </c>
      <c r="G29">
        <f t="shared" si="0"/>
        <v>0</v>
      </c>
      <c r="H29" t="str">
        <f t="shared" si="1"/>
        <v>，202105131621460016</v>
      </c>
      <c r="I29" t="e">
        <f>VLOOKUP(A29,HOP!A:T,20,0)</f>
        <v>#N/A</v>
      </c>
      <c r="J29">
        <v>5.13</v>
      </c>
    </row>
    <row r="30" spans="1:10">
      <c r="A30">
        <v>998370294</v>
      </c>
      <c r="B30" t="s">
        <v>50</v>
      </c>
      <c r="C30" t="s">
        <v>109</v>
      </c>
      <c r="D30" s="4">
        <v>518</v>
      </c>
      <c r="E30">
        <v>518</v>
      </c>
      <c r="F30" s="8" t="s">
        <v>177</v>
      </c>
      <c r="G30">
        <f t="shared" si="0"/>
        <v>0</v>
      </c>
      <c r="H30" t="str">
        <f t="shared" si="1"/>
        <v>，202105132244580021</v>
      </c>
      <c r="I30" t="e">
        <f>VLOOKUP(A30,HOP!A:T,20,0)</f>
        <v>#N/A</v>
      </c>
      <c r="J30">
        <v>5.13</v>
      </c>
    </row>
    <row r="31" hidden="1" spans="1:9">
      <c r="A31" t="s">
        <v>142</v>
      </c>
      <c r="B31" t="s">
        <v>50</v>
      </c>
      <c r="C31" t="s">
        <v>109</v>
      </c>
      <c r="D31" s="4">
        <v>250</v>
      </c>
      <c r="E31" t="str">
        <f>VLOOKUP(A31,HOP!A:L,12,0)</f>
        <v>250.00</v>
      </c>
      <c r="F31" t="str">
        <f>VLOOKUP(A31,HOP!A:C,3,0)</f>
        <v>2117973</v>
      </c>
      <c r="G31">
        <f t="shared" si="0"/>
        <v>0</v>
      </c>
      <c r="H31" t="str">
        <f t="shared" si="1"/>
        <v>，2117973</v>
      </c>
      <c r="I31" t="str">
        <f>VLOOKUP(A31,HOP!A:T,20,0)</f>
        <v>直采</v>
      </c>
    </row>
    <row r="32" spans="1:10">
      <c r="A32">
        <v>997040663</v>
      </c>
      <c r="B32" t="s">
        <v>35</v>
      </c>
      <c r="C32" t="s">
        <v>49</v>
      </c>
      <c r="D32" s="4">
        <v>150</v>
      </c>
      <c r="E32">
        <v>150</v>
      </c>
      <c r="F32" s="8" t="s">
        <v>178</v>
      </c>
      <c r="G32">
        <f t="shared" si="0"/>
        <v>0</v>
      </c>
      <c r="H32" t="str">
        <f t="shared" si="1"/>
        <v>，202105131059300016</v>
      </c>
      <c r="I32" t="e">
        <f>VLOOKUP(A32,HOP!A:T,20,0)</f>
        <v>#N/A</v>
      </c>
      <c r="J32">
        <v>5.13</v>
      </c>
    </row>
    <row r="34" spans="4:4">
      <c r="D34">
        <f>SUM(D2:D33)</f>
        <v>16386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</sheetData>
  <autoFilter ref="A1:I32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0">
      <c r="A1" s="2" t="s">
        <v>182</v>
      </c>
      <c r="B1" s="2" t="s">
        <v>183</v>
      </c>
      <c r="C1" s="2" t="s">
        <v>184</v>
      </c>
      <c r="D1" s="2" t="s">
        <v>185</v>
      </c>
      <c r="E1" s="2" t="s">
        <v>186</v>
      </c>
      <c r="F1" s="2" t="s">
        <v>17</v>
      </c>
      <c r="G1" s="2" t="s">
        <v>18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1" t="s">
        <v>32</v>
      </c>
      <c r="B2" s="1" t="s">
        <v>200</v>
      </c>
      <c r="C2" s="1" t="s">
        <v>201</v>
      </c>
      <c r="D2" s="1" t="s">
        <v>30</v>
      </c>
      <c r="E2" s="1" t="s">
        <v>33</v>
      </c>
      <c r="F2" s="1" t="s">
        <v>202</v>
      </c>
      <c r="G2" s="1" t="s">
        <v>203</v>
      </c>
      <c r="H2" s="1" t="s">
        <v>204</v>
      </c>
      <c r="I2" s="1" t="s">
        <v>38</v>
      </c>
      <c r="J2" s="1" t="s">
        <v>205</v>
      </c>
      <c r="K2" s="1" t="s">
        <v>38</v>
      </c>
      <c r="L2" s="1" t="s">
        <v>38</v>
      </c>
      <c r="M2" s="1" t="s">
        <v>206</v>
      </c>
      <c r="N2" s="1" t="s">
        <v>206</v>
      </c>
      <c r="O2" s="1" t="s">
        <v>7</v>
      </c>
      <c r="P2" s="1" t="s">
        <v>207</v>
      </c>
      <c r="Q2" s="1" t="s">
        <v>208</v>
      </c>
      <c r="R2" s="1" t="s">
        <v>209</v>
      </c>
      <c r="S2" s="1" t="s">
        <v>210</v>
      </c>
      <c r="T2" s="1" t="s">
        <v>211</v>
      </c>
    </row>
    <row r="3" s="1" customFormat="1" spans="1:20">
      <c r="A3" s="1" t="s">
        <v>41</v>
      </c>
      <c r="B3" s="1" t="s">
        <v>212</v>
      </c>
      <c r="C3" s="1" t="s">
        <v>213</v>
      </c>
      <c r="D3" s="1" t="s">
        <v>39</v>
      </c>
      <c r="E3" s="1" t="s">
        <v>42</v>
      </c>
      <c r="F3" s="1" t="s">
        <v>214</v>
      </c>
      <c r="G3" s="1" t="s">
        <v>202</v>
      </c>
      <c r="H3" s="1" t="s">
        <v>204</v>
      </c>
      <c r="I3" s="1" t="s">
        <v>46</v>
      </c>
      <c r="J3" s="1" t="s">
        <v>205</v>
      </c>
      <c r="K3" s="1" t="s">
        <v>46</v>
      </c>
      <c r="L3" s="1" t="s">
        <v>46</v>
      </c>
      <c r="M3" s="1" t="s">
        <v>206</v>
      </c>
      <c r="N3" s="1" t="s">
        <v>206</v>
      </c>
      <c r="O3" s="1" t="s">
        <v>7</v>
      </c>
      <c r="P3" s="1" t="s">
        <v>207</v>
      </c>
      <c r="Q3" s="1" t="s">
        <v>215</v>
      </c>
      <c r="R3" s="1" t="s">
        <v>209</v>
      </c>
      <c r="S3" s="1" t="s">
        <v>210</v>
      </c>
      <c r="T3" s="1" t="s">
        <v>211</v>
      </c>
    </row>
    <row r="4" s="1" customFormat="1" spans="1:20">
      <c r="A4" s="1" t="s">
        <v>47</v>
      </c>
      <c r="B4" s="1" t="s">
        <v>216</v>
      </c>
      <c r="C4" s="1" t="s">
        <v>217</v>
      </c>
      <c r="D4" s="1" t="s">
        <v>39</v>
      </c>
      <c r="E4" s="1" t="s">
        <v>48</v>
      </c>
      <c r="F4" s="1" t="s">
        <v>218</v>
      </c>
      <c r="G4" s="1" t="s">
        <v>219</v>
      </c>
      <c r="H4" s="1" t="s">
        <v>204</v>
      </c>
      <c r="I4" s="1" t="s">
        <v>51</v>
      </c>
      <c r="J4" s="1" t="s">
        <v>205</v>
      </c>
      <c r="K4" s="1" t="s">
        <v>51</v>
      </c>
      <c r="L4" s="1" t="s">
        <v>51</v>
      </c>
      <c r="M4" s="1" t="s">
        <v>206</v>
      </c>
      <c r="N4" s="1" t="s">
        <v>206</v>
      </c>
      <c r="O4" s="1" t="s">
        <v>7</v>
      </c>
      <c r="P4" s="1" t="s">
        <v>207</v>
      </c>
      <c r="Q4" s="1" t="s">
        <v>220</v>
      </c>
      <c r="R4" s="1" t="s">
        <v>209</v>
      </c>
      <c r="S4" s="1" t="s">
        <v>210</v>
      </c>
      <c r="T4" s="1" t="s">
        <v>211</v>
      </c>
    </row>
    <row r="5" s="1" customFormat="1" spans="1:20">
      <c r="A5" s="1" t="s">
        <v>22</v>
      </c>
      <c r="B5" s="1" t="s">
        <v>221</v>
      </c>
      <c r="C5" s="1" t="s">
        <v>222</v>
      </c>
      <c r="D5" s="1" t="s">
        <v>9</v>
      </c>
      <c r="E5" s="1" t="s">
        <v>24</v>
      </c>
      <c r="F5" s="1" t="s">
        <v>223</v>
      </c>
      <c r="G5" s="1" t="s">
        <v>224</v>
      </c>
      <c r="H5" s="1" t="s">
        <v>204</v>
      </c>
      <c r="I5" s="1" t="s">
        <v>29</v>
      </c>
      <c r="J5" s="1" t="s">
        <v>205</v>
      </c>
      <c r="K5" s="1" t="s">
        <v>29</v>
      </c>
      <c r="L5" s="1" t="s">
        <v>29</v>
      </c>
      <c r="M5" s="1" t="s">
        <v>206</v>
      </c>
      <c r="N5" s="1" t="s">
        <v>206</v>
      </c>
      <c r="O5" s="1" t="s">
        <v>7</v>
      </c>
      <c r="P5" s="1" t="s">
        <v>207</v>
      </c>
      <c r="Q5" s="1" t="s">
        <v>225</v>
      </c>
      <c r="R5" s="1" t="s">
        <v>209</v>
      </c>
      <c r="S5" s="1" t="s">
        <v>210</v>
      </c>
      <c r="T5" s="1" t="s">
        <v>211</v>
      </c>
    </row>
    <row r="6" s="1" customFormat="1" spans="1:20">
      <c r="A6" s="1" t="s">
        <v>142</v>
      </c>
      <c r="B6" s="1" t="s">
        <v>219</v>
      </c>
      <c r="C6" s="1" t="s">
        <v>226</v>
      </c>
      <c r="D6" s="1" t="s">
        <v>140</v>
      </c>
      <c r="E6" s="1" t="s">
        <v>143</v>
      </c>
      <c r="F6" s="1" t="s">
        <v>219</v>
      </c>
      <c r="G6" s="1" t="s">
        <v>227</v>
      </c>
      <c r="H6" s="1" t="s">
        <v>204</v>
      </c>
      <c r="I6" s="1" t="s">
        <v>145</v>
      </c>
      <c r="J6" s="1" t="s">
        <v>205</v>
      </c>
      <c r="K6" s="1" t="s">
        <v>145</v>
      </c>
      <c r="L6" s="1" t="s">
        <v>145</v>
      </c>
      <c r="M6" s="1" t="s">
        <v>206</v>
      </c>
      <c r="N6" s="1" t="s">
        <v>206</v>
      </c>
      <c r="O6" s="1" t="s">
        <v>7</v>
      </c>
      <c r="P6" s="1" t="s">
        <v>207</v>
      </c>
      <c r="Q6" s="1" t="s">
        <v>228</v>
      </c>
      <c r="R6" s="1" t="s">
        <v>209</v>
      </c>
      <c r="S6" s="1" t="s">
        <v>210</v>
      </c>
      <c r="T6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2021-05-18T09:33:39Z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9F081A37674B446BB711EA24763D232B</vt:lpwstr>
  </property>
  <property fmtid="{D5CDD505-2E9C-101B-9397-08002B2CF9AE}" pid="3" name="KSOProductBuildVer">
    <vt:lpwstr>2052-11.1.0.10495</vt:lpwstr>
  </property>
</Properties>
</file>