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<sst xmlns="http://schemas.openxmlformats.org/spreadsheetml/2006/main" count="108" uniqueCount="79">
  <si>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</si>
  <si>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</si>
  <si>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</si>
  <si>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</si>
  <si>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</si>
  <si>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</si>
  <si>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</si>
  <si>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</si>
  <si>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</si>
  <si>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</si>
  <si>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</si>
  <si>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</si>
  <si>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</si>
  <si>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</si>
  <si>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</si>
  <si>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</si>
  <si>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</si>
  <si>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</si>
  <si>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</si>
  <si>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</si>
  <si>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</si>
  <si>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</si>
  <si>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</si>
  <si>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</si>
  <si>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</si>
  <si>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</si>
  <si>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[西归浦市]济州神话世界萨默塞特服务公寓(Somerset Jeju Shinhwa World)(15303721)</t>
  </si>
  <si>
    <t>家庭地暖套房&lt;无早&gt;&lt;四人入住&gt;&lt;今日特价 &gt;</t>
  </si>
  <si>
    <t>CNY</t>
  </si>
  <si>
    <t>Kim/Kwija</t>
  </si>
  <si>
    <t>CA2019210524CNY-W</t>
  </si>
  <si>
    <t>未提现</t>
  </si>
  <si>
    <t>携程开票</t>
  </si>
  <si>
    <t>[西归浦市]济州神话世界 盛捷服务公寓(Somerset Jeju Shinhwa World)(15303721)</t>
  </si>
  <si>
    <t>Lim/YongSeok</t>
  </si>
  <si>
    <t>，</t>
  </si>
  <si>
    <t>A210524145227481</t>
  </si>
  <si>
    <t>CNY / HKD 当前参考汇率: 1.20718534</t>
  </si>
  <si>
    <t>总计： 5008 CNY/
6045.58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</si>
  <si>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</si>
  <si>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</si>
  <si>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</si>
  <si>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</si>
  <si>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</si>
  <si>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</si>
  <si>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</si>
  <si>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</si>
  <si>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</si>
  <si>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</si>
  <si>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</si>
  <si>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</si>
  <si>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</si>
  <si>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</si>
  <si>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</si>
  <si>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</si>
  <si>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</si>
  <si>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2021-03-20</t>
  </si>
  <si>
    <t>2026504</t>
  </si>
  <si>
    <t>济州神话世界盛捷服务公寓</t>
  </si>
  <si>
    <t>Kim Kwija</t>
  </si>
  <si>
    <t>2021-05-22</t>
  </si>
  <si>
    <t>2021-05-23</t>
  </si>
  <si>
    <t>退房日周结</t>
  </si>
  <si>
    <t>1668.00</t>
  </si>
  <si>
    <t>RMB</t>
  </si>
  <si>
    <t>0</t>
  </si>
  <si>
    <t>0.00</t>
  </si>
  <si>
    <t>携程国际直连(DD)</t>
  </si>
  <si>
    <t>2021-03-20 14:46:45</t>
  </si>
  <si>
    <t>否</t>
  </si>
  <si>
    <t>汇智国际旅游发展有限公司</t>
  </si>
  <si>
    <t>直采</t>
  </si>
  <si>
    <t>2021-03-21</t>
  </si>
  <si>
    <t>2028213</t>
  </si>
  <si>
    <t>Lim YongSeok</t>
  </si>
  <si>
    <t>2021-05-18</t>
  </si>
  <si>
    <t>2021-05-20</t>
  </si>
  <si>
    <t>3340.00</t>
  </si>
  <si>
    <t>2021-03-21 16:06:55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</si>
</sst>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14651965685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44338</v>
      </c>
      <c r="G2" s="5">
        <v>44339</v>
      </c>
      <c r="H2" s="4">
        <v>1</v>
      </c>
      <c r="I2" s="4">
        <v>1</v>
      </c>
      <c r="J2" s="4">
        <v>1</v>
      </c>
      <c r="K2" s="4" t="s">
        <v>28</v>
      </c>
      <c r="L2" s="4">
        <v>1668</v>
      </c>
      <c r="M2" s="4">
        <v>1668</v>
      </c>
      <c r="N2" s="4" t="s">
        <v>29</v>
      </c>
      <c r="O2" s="4" t="s">
        <v>30</v>
      </c>
      <c r="P2" s="4" t="s">
        <v>31</v>
      </c>
      <c r="Q2" s="4">
        <v>0</v>
      </c>
      <c r="R2" s="6">
        <v>44275</v>
      </c>
      <c r="S2" s="5">
        <v>44340</v>
      </c>
      <c r="T2" s="4" t="s">
        <v>32</v>
      </c>
      <c r="U2" s="4">
        <v>1668</v>
      </c>
      <c r="V2" s="4">
        <v>0</v>
      </c>
      <c r="W2" s="4">
        <v>0</v>
      </c>
      <c r="X2" s="4">
        <v>2026504</v>
      </c>
    </row>
    <row r="3" s="4" customFormat="1" spans="1:24">
      <c r="A3" s="4">
        <v>14661132205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44334</v>
      </c>
      <c r="G3" s="5">
        <v>44336</v>
      </c>
      <c r="H3" s="4">
        <v>1</v>
      </c>
      <c r="I3" s="4">
        <v>2</v>
      </c>
      <c r="J3" s="4">
        <v>2</v>
      </c>
      <c r="K3" s="4" t="s">
        <v>28</v>
      </c>
      <c r="L3" s="4">
        <v>3340</v>
      </c>
      <c r="M3" s="4">
        <v>3340</v>
      </c>
      <c r="N3" s="4" t="s">
        <v>34</v>
      </c>
      <c r="O3" s="4" t="s">
        <v>30</v>
      </c>
      <c r="P3" s="4" t="s">
        <v>31</v>
      </c>
      <c r="Q3" s="4">
        <v>0</v>
      </c>
      <c r="R3" s="6">
        <v>44276</v>
      </c>
      <c r="S3" s="5">
        <v>44340</v>
      </c>
      <c r="T3" s="4" t="s">
        <v>32</v>
      </c>
      <c r="U3" s="4">
        <v>3340</v>
      </c>
      <c r="V3" s="4">
        <v>0</v>
      </c>
      <c r="W3" s="4">
        <v>0</v>
      </c>
      <c r="X3" s="4">
        <v>2028213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25" sqref="G25"/>
    </sheetView>
  </sheetViews>
  <sheetFormatPr defaultColWidth="9" defaultRowHeight="13.5"/>
  <cols>
    <col min="1" max="1" width="14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</v>
      </c>
    </row>
    <row r="2" s="4" customFormat="1" spans="1:9">
      <c r="A2" s="4">
        <v>14651965685</v>
      </c>
      <c r="B2" s="5">
        <v>44338</v>
      </c>
      <c r="C2" s="5">
        <v>44339</v>
      </c>
      <c r="D2" s="4">
        <v>1668</v>
      </c>
      <c r="E2" s="4" t="str">
        <f>VLOOKUP(A2,HOP!A:L,12,0)</f>
        <v>1668.00</v>
      </c>
      <c r="F2" s="4" t="str">
        <f>VLOOKUP(A2,HOP!A:C,3,0)</f>
        <v>2026504</v>
      </c>
      <c r="G2" s="4">
        <f>D2-E2</f>
        <v>0</v>
      </c>
      <c r="H2" s="4" t="str">
        <f>$H$1&amp;F2</f>
        <v>，2026504</v>
      </c>
      <c r="I2" s="4" t="str">
        <f>VLOOKUP(A2,HOP!A:T,20,0)</f>
        <v>直采</v>
      </c>
    </row>
    <row r="3" s="4" customFormat="1" spans="1:9">
      <c r="A3" s="4">
        <v>14661132205</v>
      </c>
      <c r="B3" s="5">
        <v>44334</v>
      </c>
      <c r="C3" s="5">
        <v>44336</v>
      </c>
      <c r="D3" s="4">
        <v>3340</v>
      </c>
      <c r="E3" s="4" t="str">
        <f>VLOOKUP(A3,HOP!A:L,12,0)</f>
        <v>3340.00</v>
      </c>
      <c r="F3" s="4" t="str">
        <f>VLOOKUP(A3,HOP!A:C,3,0)</f>
        <v>2028213</v>
      </c>
      <c r="G3" s="4">
        <f>D3-E3</f>
        <v>0</v>
      </c>
      <c r="H3" s="4" t="str">
        <f>$H$1&amp;F3</f>
        <v>，2028213</v>
      </c>
      <c r="I3" s="4" t="str">
        <f>VLOOKUP(A3,HOP!A:T,20,0)</f>
        <v>直采</v>
      </c>
    </row>
    <row r="5" spans="4:4">
      <c r="D5" s="4">
        <f>SUM(D2:D4)</f>
        <v>5008</v>
      </c>
    </row>
    <row r="7" spans="1:1">
      <c r="A7" s="4" t="s">
        <v>36</v>
      </c>
    </row>
    <row r="8" spans="1:1">
      <c r="A8" s="4" t="s">
        <v>37</v>
      </c>
    </row>
    <row r="9" spans="1:1">
      <c r="A9" s="4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B6" sqref="B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39</v>
      </c>
      <c r="B1" s="2" t="s">
        <v>40</v>
      </c>
      <c r="C1" s="2" t="s">
        <v>41</v>
      </c>
      <c r="D1" s="2" t="s">
        <v>42</v>
      </c>
      <c r="E1" s="2" t="s">
        <v>13</v>
      </c>
      <c r="F1" s="2" t="s">
        <v>5</v>
      </c>
      <c r="G1" s="2" t="s">
        <v>6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</row>
    <row r="2" s="1" customFormat="1" spans="1:20">
      <c r="A2" s="3">
        <v>14651965685</v>
      </c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14661132205</v>
      </c>
      <c r="B3" s="1" t="s">
        <v>72</v>
      </c>
      <c r="C3" s="1" t="s">
        <v>73</v>
      </c>
      <c r="D3" s="1" t="s">
        <v>58</v>
      </c>
      <c r="E3" s="1" t="s">
        <v>74</v>
      </c>
      <c r="F3" s="1" t="s">
        <v>75</v>
      </c>
      <c r="G3" s="1" t="s">
        <v>76</v>
      </c>
      <c r="H3" s="1" t="s">
        <v>62</v>
      </c>
      <c r="I3" s="1" t="s">
        <v>77</v>
      </c>
      <c r="J3" s="1" t="s">
        <v>64</v>
      </c>
      <c r="K3" s="1" t="s">
        <v>77</v>
      </c>
      <c r="L3" s="1" t="s">
        <v>77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78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2021-05-24T06:48:39Z</dcterms:created>
  <dcterms:modified xsi:type="dcterms:W3CDTF">2021-05-24T06:56:36Z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8AB7FB22A95B406F96DFB14D5D4E9564</vt:lpwstr>
  </property>
  <property fmtid="{D5CDD505-2E9C-101B-9397-08002B2CF9AE}" pid="3" name="KSOProductBuildVer">
    <vt:lpwstr>2052-11.1.0.10495</vt:lpwstr>
  </property>
</Properties>
</file>