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<sst xmlns="http://schemas.openxmlformats.org/spreadsheetml/2006/main" count="798" uniqueCount="261">
  <si>
    <t>去哪儿网酒店预付对账单</t>
  </si>
  <si>
    <t>供应商名称：</t>
  </si>
  <si>
    <t>港丰国际</t>
  </si>
  <si>
    <t>结算周期：</t>
  </si>
  <si>
    <t>2021-05-17至2021-05-23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</si>
  <si>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</si>
  <si>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</si>
  <si>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</si>
  <si>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</si>
  <si>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</si>
  <si>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</si>
  <si>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</si>
  <si>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</si>
  <si>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</si>
  <si>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</si>
  <si>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</si>
  <si>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</si>
  <si>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</si>
  <si>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</si>
  <si>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</si>
  <si>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¥16,510.00</t>
  </si>
  <si>
    <t>¥2,156.00</t>
  </si>
  <si>
    <t>¥1,179.00</t>
  </si>
  <si>
    <t>¥13,175.00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</si>
  <si>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</si>
  <si>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</si>
  <si>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</si>
  <si>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</si>
  <si>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</si>
  <si>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</si>
  <si>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</si>
  <si>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</si>
  <si>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</si>
  <si>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</si>
  <si>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</si>
  <si>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</si>
  <si>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</si>
  <si>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</si>
  <si>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</si>
  <si>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</si>
  <si>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</si>
  <si>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</si>
  <si>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</si>
  <si>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</si>
  <si>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</si>
  <si>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</si>
  <si>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</si>
  <si>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</si>
  <si>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</si>
  <si>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</si>
  <si>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</si>
  <si>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</si>
  <si>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</si>
  <si>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</si>
  <si>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</si>
  <si>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</si>
  <si>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</si>
  <si>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</si>
  <si>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</si>
  <si>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</si>
  <si>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</si>
  <si>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</si>
  <si>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</si>
  <si>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</si>
  <si>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</si>
  <si>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</si>
  <si>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</si>
  <si>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</si>
  <si>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</si>
  <si>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</si>
  <si>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702626092241</t>
  </si>
  <si>
    <t>2104561</t>
  </si>
  <si>
    <t>酒店预付</t>
  </si>
  <si>
    <t>否</t>
  </si>
  <si>
    <t>普通</t>
  </si>
  <si>
    <t>158583740</t>
  </si>
  <si>
    <t>新加坡喜来登酒店 (Staycation Approved)</t>
  </si>
  <si>
    <t>1619975</t>
  </si>
  <si>
    <t>HAN/XUANFEI|ZHOU/JIANGBO</t>
  </si>
  <si>
    <t>2021-05-08</t>
  </si>
  <si>
    <t>2021-05-16</t>
  </si>
  <si>
    <t>2021-05-18</t>
  </si>
  <si>
    <t>¥3,720.00</t>
  </si>
  <si>
    <t>¥296.00</t>
  </si>
  <si>
    <t>¥3,424.00</t>
  </si>
  <si>
    <t>Deluxe king bed room</t>
  </si>
  <si>
    <t>WEBSITE</t>
  </si>
  <si>
    <t>702635852757</t>
  </si>
  <si>
    <t>2119911</t>
  </si>
  <si>
    <t>221927684</t>
  </si>
  <si>
    <t>荃湾西如心酒店 (前身为如心海景酒店暨会议中心)</t>
  </si>
  <si>
    <t>LAW/TSZKIU</t>
  </si>
  <si>
    <t>2021-05-17</t>
  </si>
  <si>
    <t>¥341.00</t>
  </si>
  <si>
    <t>¥27.00</t>
  </si>
  <si>
    <t>¥314.00</t>
  </si>
  <si>
    <t>tower one standard room</t>
  </si>
  <si>
    <t>702634468838</t>
  </si>
  <si>
    <t>2119327</t>
  </si>
  <si>
    <t>221932715</t>
  </si>
  <si>
    <t>香港维港凯悦尚萃酒店</t>
  </si>
  <si>
    <t>YEUNG/CHINGCHING</t>
  </si>
  <si>
    <t>2021-05-19</t>
  </si>
  <si>
    <t>¥664.00</t>
  </si>
  <si>
    <t>¥51.00</t>
  </si>
  <si>
    <t>¥613.00</t>
  </si>
  <si>
    <t>harbour view twin room</t>
  </si>
  <si>
    <t>702628319833</t>
  </si>
  <si>
    <t>2107508</t>
  </si>
  <si>
    <t>221906642</t>
  </si>
  <si>
    <t>香港沙田万怡酒店</t>
  </si>
  <si>
    <t>CHAN/FAILAP|TANG/XIN</t>
  </si>
  <si>
    <t>2021-05-10</t>
  </si>
  <si>
    <t>¥532.00</t>
  </si>
  <si>
    <t>¥43.00</t>
  </si>
  <si>
    <t>¥489.00</t>
  </si>
  <si>
    <t>Deluxe King Guest Room</t>
  </si>
  <si>
    <t>702637569358</t>
  </si>
  <si>
    <t>2123146</t>
  </si>
  <si>
    <t>221905058</t>
  </si>
  <si>
    <t>澳门金沙酒店</t>
  </si>
  <si>
    <t>WU/GUILIN|CHU/JIYUAN</t>
  </si>
  <si>
    <t>2021-06-07</t>
  </si>
  <si>
    <t>2021-06-11</t>
  </si>
  <si>
    <t>2021-05-19 17:47:03</t>
  </si>
  <si>
    <t>Deluxe Suite</t>
  </si>
  <si>
    <t>702630072124</t>
  </si>
  <si>
    <t>2111552</t>
  </si>
  <si>
    <t>QIAN/XUN</t>
  </si>
  <si>
    <t>2021-05-12</t>
  </si>
  <si>
    <t>2021-05-20</t>
  </si>
  <si>
    <t>¥1,590.00</t>
  </si>
  <si>
    <t>¥123.00</t>
  </si>
  <si>
    <t>¥1,467.00</t>
  </si>
  <si>
    <t>702632074924</t>
  </si>
  <si>
    <t>2114480</t>
  </si>
  <si>
    <t>800157715</t>
  </si>
  <si>
    <t>澳门JW万豪酒店</t>
  </si>
  <si>
    <t>CHENG/SIYI|REN/PENG</t>
  </si>
  <si>
    <t>2021-05-14</t>
  </si>
  <si>
    <t>¥3,180.00</t>
  </si>
  <si>
    <t>¥237.00</t>
  </si>
  <si>
    <t>¥2,943.00</t>
  </si>
  <si>
    <t>Deluxe twin room</t>
  </si>
  <si>
    <t>702638472050</t>
  </si>
  <si>
    <t>2124196</t>
  </si>
  <si>
    <t>221912093</t>
  </si>
  <si>
    <t>最佳盛品酒店(香港尖沙咀店)(贝斯特韦斯特酒店)</t>
  </si>
  <si>
    <t>LAM/WAHKEIALAN</t>
  </si>
  <si>
    <t>2021-05-21</t>
  </si>
  <si>
    <t>¥170.00</t>
  </si>
  <si>
    <t>¥13.00</t>
  </si>
  <si>
    <t>¥157.00</t>
  </si>
  <si>
    <t>Superior 2 Single Beds</t>
  </si>
  <si>
    <t>702638066303</t>
  </si>
  <si>
    <t>2124782</t>
  </si>
  <si>
    <t>221902781</t>
  </si>
  <si>
    <t>粤海华美湾际酒店</t>
  </si>
  <si>
    <t>LI/ZHIBANG</t>
  </si>
  <si>
    <t>2021-05-22</t>
  </si>
  <si>
    <t>¥243.00</t>
  </si>
  <si>
    <t>¥19.00</t>
  </si>
  <si>
    <t>¥224.00</t>
  </si>
  <si>
    <t>Wharney Deluxe Double Room</t>
  </si>
  <si>
    <t>702639446560</t>
  </si>
  <si>
    <t>2126414</t>
  </si>
  <si>
    <t>221905052</t>
  </si>
  <si>
    <t>澳门凯旋门酒店</t>
  </si>
  <si>
    <t>KOU/WENGIN</t>
  </si>
  <si>
    <t>¥381.00</t>
  </si>
  <si>
    <t>¥42.00</t>
  </si>
  <si>
    <t>¥339.00</t>
  </si>
  <si>
    <t>premier king-size room</t>
  </si>
  <si>
    <t>702614075721</t>
  </si>
  <si>
    <t>2085433</t>
  </si>
  <si>
    <t>CHU/ZHAOGUANG|LIANG/JIADE</t>
  </si>
  <si>
    <t>2021-04-26</t>
  </si>
  <si>
    <t>2021-05-23</t>
  </si>
  <si>
    <t>¥1,676.00</t>
  </si>
  <si>
    <t>¥126.00</t>
  </si>
  <si>
    <t>¥1,550.00</t>
  </si>
  <si>
    <t>702636691993</t>
  </si>
  <si>
    <t>2121972</t>
  </si>
  <si>
    <t>ZHANG/YONGYUE</t>
  </si>
  <si>
    <t>¥1,857.00</t>
  </si>
  <si>
    <t>¥202.00</t>
  </si>
  <si>
    <t>¥1,655.00</t>
  </si>
  <si>
    <t>合计</t>
  </si>
  <si>
    <t/>
  </si>
  <si>
    <t>¥14,354.00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</si>
  <si>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</si>
  <si>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</si>
  <si>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</si>
  <si>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</si>
  <si>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</si>
  <si>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</si>
  <si>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</si>
  <si>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</si>
  <si>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</si>
  <si>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A210525111742481</t>
  </si>
  <si>
    <t>A210525111824481</t>
  </si>
  <si>
    <r>
      <t>总计：</t>
    </r>
    <r>
      <rPr>
        <sz val="10"/>
        <rFont val="Arial"/>
        <charset val="134"/>
      </rPr>
      <t>13175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</si>
  <si>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</si>
  <si>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</si>
  <si>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</si>
  <si>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</si>
  <si>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</si>
  <si>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</si>
  <si>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</si>
  <si>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</si>
  <si>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</si>
  <si>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</si>
  <si>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</si>
  <si>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</si>
  <si>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</si>
  <si>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</si>
  <si>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</si>
  <si>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</si>
  <si>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KOU WENGIN</t>
  </si>
  <si>
    <t>退房日周结</t>
  </si>
  <si>
    <t>339.00</t>
  </si>
  <si>
    <t>RMB</t>
  </si>
  <si>
    <t>0</t>
  </si>
  <si>
    <t>0.00</t>
  </si>
  <si>
    <t>去哪儿直连</t>
  </si>
  <si>
    <t>2021-05-21 20:51:37</t>
  </si>
  <si>
    <t>汇智国际旅游发展有限公司</t>
  </si>
  <si>
    <t>直采</t>
  </si>
  <si>
    <t>LI ZHIBANG</t>
  </si>
  <si>
    <t>224.00</t>
  </si>
  <si>
    <t>2021-05-20 19:26:45</t>
  </si>
  <si>
    <t>直连</t>
  </si>
  <si>
    <t>LAM WAHKEIALAN</t>
  </si>
  <si>
    <t>157.00</t>
  </si>
  <si>
    <t>2021-05-20 12:36:26</t>
  </si>
  <si>
    <t>ZHANG YONGYUE</t>
  </si>
  <si>
    <t>1655.00</t>
  </si>
  <si>
    <t>2021-05-18 20:25:37</t>
  </si>
  <si>
    <t>荃湾西如心酒店</t>
  </si>
  <si>
    <t>LAW TSZKIU</t>
  </si>
  <si>
    <t>314.00</t>
  </si>
  <si>
    <t>2021-05-17 10:47:07</t>
  </si>
  <si>
    <t>YEUNG CHINGCHING</t>
  </si>
  <si>
    <t>613.00</t>
  </si>
  <si>
    <t>2021-05-16 21:11:41</t>
  </si>
  <si>
    <t>CHENG SIYI,REN PENG</t>
  </si>
  <si>
    <t>2943.00</t>
  </si>
  <si>
    <t>2021-05-14 11:17:54</t>
  </si>
  <si>
    <t>QIAN XUN</t>
  </si>
  <si>
    <t>1467.00</t>
  </si>
  <si>
    <t>2021-05-12 18:31:26</t>
  </si>
  <si>
    <t>CHAN FAILAP,TANG XIN</t>
  </si>
  <si>
    <t>489.00</t>
  </si>
  <si>
    <t>2021-05-10 08:42:53</t>
  </si>
  <si>
    <t>新加坡喜来登大酒店</t>
  </si>
  <si>
    <t>HAN XUANFEI,ZHOU JIANGBO</t>
  </si>
  <si>
    <t>3424.00</t>
  </si>
  <si>
    <t>2021-05-08 12:09:16</t>
  </si>
  <si>
    <t>CHU ZHAOGUANG,LIANG JIADE</t>
  </si>
  <si>
    <t>1550.00</t>
  </si>
  <si>
    <t>2021-04-26 19:36:44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</si>
</sst>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3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25" borderId="15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34" fillId="31" borderId="17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20.4285714285714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12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12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92</v>
      </c>
      <c r="P3" s="7" t="s">
        <v>81</v>
      </c>
      <c r="Q3" s="7"/>
      <c r="R3" s="10" t="s">
        <v>93</v>
      </c>
      <c r="S3" s="11" t="s">
        <v>19</v>
      </c>
      <c r="T3" s="7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80</v>
      </c>
      <c r="O4" s="7" t="s">
        <v>81</v>
      </c>
      <c r="P4" s="7" t="s">
        <v>102</v>
      </c>
      <c r="Q4" s="7"/>
      <c r="R4" s="10" t="s">
        <v>103</v>
      </c>
      <c r="S4" s="11" t="s">
        <v>19</v>
      </c>
      <c r="T4" s="7"/>
      <c r="U4" s="10" t="s">
        <v>19</v>
      </c>
      <c r="V4" s="10" t="s">
        <v>103</v>
      </c>
      <c r="W4" s="11" t="s">
        <v>104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1</v>
      </c>
      <c r="N5" s="7" t="s">
        <v>112</v>
      </c>
      <c r="O5" s="7" t="s">
        <v>81</v>
      </c>
      <c r="P5" s="7" t="s">
        <v>102</v>
      </c>
      <c r="Q5" s="7"/>
      <c r="R5" s="10" t="s">
        <v>113</v>
      </c>
      <c r="S5" s="11" t="s">
        <v>19</v>
      </c>
      <c r="T5" s="7"/>
      <c r="U5" s="10" t="s">
        <v>19</v>
      </c>
      <c r="V5" s="10" t="s">
        <v>113</v>
      </c>
      <c r="W5" s="11" t="s">
        <v>114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119</v>
      </c>
      <c r="H6" s="7" t="s">
        <v>120</v>
      </c>
      <c r="I6" s="7" t="s">
        <v>77</v>
      </c>
      <c r="J6" s="7" t="s">
        <v>2</v>
      </c>
      <c r="K6" s="7" t="s">
        <v>121</v>
      </c>
      <c r="L6" s="7">
        <v>1</v>
      </c>
      <c r="M6" s="7">
        <v>4</v>
      </c>
      <c r="N6" s="7" t="s">
        <v>102</v>
      </c>
      <c r="O6" s="7" t="s">
        <v>122</v>
      </c>
      <c r="P6" s="7" t="s">
        <v>123</v>
      </c>
      <c r="Q6" s="7"/>
      <c r="R6" s="10" t="s">
        <v>21</v>
      </c>
      <c r="S6" s="11" t="s">
        <v>21</v>
      </c>
      <c r="T6" s="7" t="s">
        <v>124</v>
      </c>
      <c r="U6" s="10" t="s">
        <v>19</v>
      </c>
      <c r="V6" s="10" t="s">
        <v>19</v>
      </c>
      <c r="W6" s="11" t="s">
        <v>19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19</v>
      </c>
      <c r="AD6" t="s">
        <v>6</v>
      </c>
      <c r="AE6" t="s">
        <v>125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109</v>
      </c>
      <c r="H7" s="7" t="s">
        <v>110</v>
      </c>
      <c r="I7" s="7" t="s">
        <v>77</v>
      </c>
      <c r="J7" s="7" t="s">
        <v>2</v>
      </c>
      <c r="K7" s="7" t="s">
        <v>128</v>
      </c>
      <c r="L7" s="7">
        <v>1</v>
      </c>
      <c r="M7" s="7">
        <v>3</v>
      </c>
      <c r="N7" s="7" t="s">
        <v>129</v>
      </c>
      <c r="O7" s="7" t="s">
        <v>92</v>
      </c>
      <c r="P7" s="7" t="s">
        <v>130</v>
      </c>
      <c r="Q7" s="7"/>
      <c r="R7" s="10" t="s">
        <v>131</v>
      </c>
      <c r="S7" s="11" t="s">
        <v>19</v>
      </c>
      <c r="T7" s="7"/>
      <c r="U7" s="10" t="s">
        <v>19</v>
      </c>
      <c r="V7" s="10" t="s">
        <v>131</v>
      </c>
      <c r="W7" s="11" t="s">
        <v>132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133</v>
      </c>
      <c r="AD7" t="s">
        <v>6</v>
      </c>
      <c r="AE7" t="s">
        <v>116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134</v>
      </c>
      <c r="B8" s="6" t="s">
        <v>135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136</v>
      </c>
      <c r="H8" s="7" t="s">
        <v>137</v>
      </c>
      <c r="I8" s="7" t="s">
        <v>77</v>
      </c>
      <c r="J8" s="7" t="s">
        <v>2</v>
      </c>
      <c r="K8" s="7" t="s">
        <v>138</v>
      </c>
      <c r="L8" s="7">
        <v>1</v>
      </c>
      <c r="M8" s="7">
        <v>3</v>
      </c>
      <c r="N8" s="7" t="s">
        <v>139</v>
      </c>
      <c r="O8" s="7" t="s">
        <v>92</v>
      </c>
      <c r="P8" s="7" t="s">
        <v>130</v>
      </c>
      <c r="Q8" s="7"/>
      <c r="R8" s="10" t="s">
        <v>140</v>
      </c>
      <c r="S8" s="11" t="s">
        <v>19</v>
      </c>
      <c r="T8" s="7"/>
      <c r="U8" s="10" t="s">
        <v>19</v>
      </c>
      <c r="V8" s="10" t="s">
        <v>140</v>
      </c>
      <c r="W8" s="11" t="s">
        <v>141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146</v>
      </c>
      <c r="H9" s="7" t="s">
        <v>147</v>
      </c>
      <c r="I9" s="7" t="s">
        <v>77</v>
      </c>
      <c r="J9" s="7" t="s">
        <v>2</v>
      </c>
      <c r="K9" s="7" t="s">
        <v>148</v>
      </c>
      <c r="L9" s="7">
        <v>1</v>
      </c>
      <c r="M9" s="7">
        <v>1</v>
      </c>
      <c r="N9" s="7" t="s">
        <v>130</v>
      </c>
      <c r="O9" s="7" t="s">
        <v>130</v>
      </c>
      <c r="P9" s="7" t="s">
        <v>149</v>
      </c>
      <c r="Q9" s="7"/>
      <c r="R9" s="10" t="s">
        <v>150</v>
      </c>
      <c r="S9" s="11" t="s">
        <v>19</v>
      </c>
      <c r="T9" s="7"/>
      <c r="U9" s="10" t="s">
        <v>19</v>
      </c>
      <c r="V9" s="10" t="s">
        <v>150</v>
      </c>
      <c r="W9" s="11" t="s">
        <v>151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154</v>
      </c>
      <c r="B10" s="6" t="s">
        <v>155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156</v>
      </c>
      <c r="H10" s="7" t="s">
        <v>157</v>
      </c>
      <c r="I10" s="7" t="s">
        <v>77</v>
      </c>
      <c r="J10" s="7" t="s">
        <v>2</v>
      </c>
      <c r="K10" s="7" t="s">
        <v>158</v>
      </c>
      <c r="L10" s="7">
        <v>1</v>
      </c>
      <c r="M10" s="7">
        <v>1</v>
      </c>
      <c r="N10" s="7" t="s">
        <v>130</v>
      </c>
      <c r="O10" s="7" t="s">
        <v>149</v>
      </c>
      <c r="P10" s="7" t="s">
        <v>159</v>
      </c>
      <c r="Q10" s="7"/>
      <c r="R10" s="10" t="s">
        <v>160</v>
      </c>
      <c r="S10" s="11" t="s">
        <v>19</v>
      </c>
      <c r="T10" s="7"/>
      <c r="U10" s="10" t="s">
        <v>19</v>
      </c>
      <c r="V10" s="10" t="s">
        <v>160</v>
      </c>
      <c r="W10" s="11" t="s">
        <v>161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164</v>
      </c>
      <c r="B11" s="6" t="s">
        <v>165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166</v>
      </c>
      <c r="H11" s="7" t="s">
        <v>167</v>
      </c>
      <c r="I11" s="7" t="s">
        <v>77</v>
      </c>
      <c r="J11" s="7" t="s">
        <v>2</v>
      </c>
      <c r="K11" s="7" t="s">
        <v>168</v>
      </c>
      <c r="L11" s="7">
        <v>1</v>
      </c>
      <c r="M11" s="7">
        <v>1</v>
      </c>
      <c r="N11" s="7" t="s">
        <v>149</v>
      </c>
      <c r="O11" s="7" t="s">
        <v>149</v>
      </c>
      <c r="P11" s="7" t="s">
        <v>159</v>
      </c>
      <c r="Q11" s="7"/>
      <c r="R11" s="10" t="s">
        <v>169</v>
      </c>
      <c r="S11" s="11" t="s">
        <v>19</v>
      </c>
      <c r="T11" s="7"/>
      <c r="U11" s="10" t="s">
        <v>19</v>
      </c>
      <c r="V11" s="10" t="s">
        <v>169</v>
      </c>
      <c r="W11" s="11" t="s">
        <v>170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171</v>
      </c>
      <c r="AD11" t="s">
        <v>6</v>
      </c>
      <c r="AE11" t="s">
        <v>172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173</v>
      </c>
      <c r="B12" s="6" t="s">
        <v>174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136</v>
      </c>
      <c r="H12" s="7" t="s">
        <v>137</v>
      </c>
      <c r="I12" s="7" t="s">
        <v>77</v>
      </c>
      <c r="J12" s="7" t="s">
        <v>2</v>
      </c>
      <c r="K12" s="7" t="s">
        <v>175</v>
      </c>
      <c r="L12" s="7">
        <v>1</v>
      </c>
      <c r="M12" s="7">
        <v>2</v>
      </c>
      <c r="N12" s="7" t="s">
        <v>176</v>
      </c>
      <c r="O12" s="7" t="s">
        <v>149</v>
      </c>
      <c r="P12" s="7" t="s">
        <v>177</v>
      </c>
      <c r="Q12" s="7"/>
      <c r="R12" s="10" t="s">
        <v>178</v>
      </c>
      <c r="S12" s="11" t="s">
        <v>19</v>
      </c>
      <c r="T12" s="7"/>
      <c r="U12" s="10" t="s">
        <v>19</v>
      </c>
      <c r="V12" s="10" t="s">
        <v>178</v>
      </c>
      <c r="W12" s="11" t="s">
        <v>179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180</v>
      </c>
      <c r="AD12" t="s">
        <v>6</v>
      </c>
      <c r="AE12" t="s">
        <v>143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181</v>
      </c>
      <c r="B13" s="6" t="s">
        <v>182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166</v>
      </c>
      <c r="H13" s="7" t="s">
        <v>167</v>
      </c>
      <c r="I13" s="7" t="s">
        <v>77</v>
      </c>
      <c r="J13" s="7" t="s">
        <v>2</v>
      </c>
      <c r="K13" s="7" t="s">
        <v>183</v>
      </c>
      <c r="L13" s="7">
        <v>1</v>
      </c>
      <c r="M13" s="7">
        <v>3</v>
      </c>
      <c r="N13" s="7" t="s">
        <v>81</v>
      </c>
      <c r="O13" s="7" t="s">
        <v>130</v>
      </c>
      <c r="P13" s="7" t="s">
        <v>177</v>
      </c>
      <c r="Q13" s="7"/>
      <c r="R13" s="10" t="s">
        <v>184</v>
      </c>
      <c r="S13" s="11" t="s">
        <v>19</v>
      </c>
      <c r="T13" s="7"/>
      <c r="U13" s="10" t="s">
        <v>19</v>
      </c>
      <c r="V13" s="10" t="s">
        <v>184</v>
      </c>
      <c r="W13" s="11" t="s">
        <v>185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186</v>
      </c>
      <c r="AD13" t="s">
        <v>6</v>
      </c>
      <c r="AE13" t="s">
        <v>172</v>
      </c>
      <c r="AF13" t="s">
        <v>86</v>
      </c>
      <c r="AG13" t="s">
        <v>73</v>
      </c>
      <c r="AH13" t="s">
        <v>19</v>
      </c>
    </row>
    <row r="14" customHeight="1" spans="1:32">
      <c r="A14" s="9" t="s">
        <v>187</v>
      </c>
      <c r="B14" s="9"/>
      <c r="C14" s="9" t="s">
        <v>188</v>
      </c>
      <c r="D14" s="9"/>
      <c r="E14" s="9"/>
      <c r="F14" s="9"/>
      <c r="G14" s="9" t="s">
        <v>188</v>
      </c>
      <c r="H14" s="9" t="s">
        <v>188</v>
      </c>
      <c r="I14" s="9" t="s">
        <v>188</v>
      </c>
      <c r="J14" s="9" t="s">
        <v>188</v>
      </c>
      <c r="K14" s="9" t="s">
        <v>188</v>
      </c>
      <c r="L14" s="9" t="s">
        <v>188</v>
      </c>
      <c r="M14" s="9" t="s">
        <v>188</v>
      </c>
      <c r="N14" s="9" t="s">
        <v>188</v>
      </c>
      <c r="O14" s="9" t="s">
        <v>188</v>
      </c>
      <c r="P14" s="9" t="s">
        <v>188</v>
      </c>
      <c r="Q14" s="9"/>
      <c r="R14" s="12" t="s">
        <v>20</v>
      </c>
      <c r="S14" s="12" t="s">
        <v>21</v>
      </c>
      <c r="T14" s="9" t="s">
        <v>188</v>
      </c>
      <c r="U14" s="12"/>
      <c r="V14" s="12" t="s">
        <v>189</v>
      </c>
      <c r="W14" s="12" t="s">
        <v>22</v>
      </c>
      <c r="X14" s="12"/>
      <c r="Y14" s="12"/>
      <c r="Z14" s="12"/>
      <c r="AA14" s="9"/>
      <c r="AB14" s="12"/>
      <c r="AC14" s="9"/>
      <c r="AD14" s="9" t="s">
        <v>188</v>
      </c>
      <c r="AE14" s="9"/>
      <c r="AF14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190</v>
      </c>
      <c r="B1" s="4" t="s">
        <v>191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192</v>
      </c>
      <c r="H1" s="4" t="s">
        <v>193</v>
      </c>
      <c r="I1" s="4" t="s">
        <v>13</v>
      </c>
      <c r="J1" s="4" t="s">
        <v>17</v>
      </c>
      <c r="K1" s="4" t="s">
        <v>18</v>
      </c>
      <c r="L1" s="8" t="s">
        <v>194</v>
      </c>
      <c r="M1" s="4" t="s">
        <v>195</v>
      </c>
      <c r="N1" s="4" t="s">
        <v>196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G31" sqref="G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198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3424</v>
      </c>
      <c r="E2" t="str">
        <f>VLOOKUP(A2,HOP!A:L,12,0)</f>
        <v>3424.00</v>
      </c>
      <c r="F2" t="str">
        <f>VLOOKUP(A2,HOP!A:C,3,0)</f>
        <v>2104561</v>
      </c>
      <c r="G2">
        <f>D2-E2</f>
        <v>0</v>
      </c>
      <c r="H2" t="str">
        <f>$H$1&amp;F2</f>
        <v>，2104561</v>
      </c>
      <c r="I2" t="str">
        <f>VLOOKUP(A2,HOP!A:T,20,0)</f>
        <v>直采</v>
      </c>
    </row>
    <row r="3" ht="14.25" customHeight="1" spans="1:9">
      <c r="A3" s="6" t="s">
        <v>87</v>
      </c>
      <c r="B3" s="7" t="s">
        <v>92</v>
      </c>
      <c r="C3" s="7" t="s">
        <v>81</v>
      </c>
      <c r="D3" s="3">
        <v>314</v>
      </c>
      <c r="E3" t="str">
        <f>VLOOKUP(A3,HOP!A:L,12,0)</f>
        <v>314.00</v>
      </c>
      <c r="F3" t="str">
        <f>VLOOKUP(A3,HOP!A:C,3,0)</f>
        <v>2119911</v>
      </c>
      <c r="G3">
        <f t="shared" ref="G3:G13" si="0">D3-E3</f>
        <v>0</v>
      </c>
      <c r="H3" t="str">
        <f t="shared" ref="H3:H13" si="1">$H$1&amp;F3</f>
        <v>，2119911</v>
      </c>
      <c r="I3" t="str">
        <f>VLOOKUP(A3,HOP!A:T,20,0)</f>
        <v>直连</v>
      </c>
    </row>
    <row r="4" ht="14.25" customHeight="1" spans="1:9">
      <c r="A4" s="6" t="s">
        <v>97</v>
      </c>
      <c r="B4" s="7" t="s">
        <v>81</v>
      </c>
      <c r="C4" s="7" t="s">
        <v>102</v>
      </c>
      <c r="D4" s="3">
        <v>613</v>
      </c>
      <c r="E4" t="str">
        <f>VLOOKUP(A4,HOP!A:L,12,0)</f>
        <v>613.00</v>
      </c>
      <c r="F4" t="str">
        <f>VLOOKUP(A4,HOP!A:C,3,0)</f>
        <v>2119327</v>
      </c>
      <c r="G4">
        <f t="shared" si="0"/>
        <v>0</v>
      </c>
      <c r="H4" t="str">
        <f t="shared" si="1"/>
        <v>，2119327</v>
      </c>
      <c r="I4" t="str">
        <f>VLOOKUP(A4,HOP!A:T,20,0)</f>
        <v>直连</v>
      </c>
    </row>
    <row r="5" ht="14.25" customHeight="1" spans="1:9">
      <c r="A5" s="6" t="s">
        <v>107</v>
      </c>
      <c r="B5" s="7" t="s">
        <v>81</v>
      </c>
      <c r="C5" s="7" t="s">
        <v>102</v>
      </c>
      <c r="D5" s="3">
        <v>489</v>
      </c>
      <c r="E5" t="str">
        <f>VLOOKUP(A5,HOP!A:L,12,0)</f>
        <v>489.00</v>
      </c>
      <c r="F5" t="str">
        <f>VLOOKUP(A5,HOP!A:C,3,0)</f>
        <v>2107508</v>
      </c>
      <c r="G5">
        <f t="shared" si="0"/>
        <v>0</v>
      </c>
      <c r="H5" t="str">
        <f t="shared" si="1"/>
        <v>，2107508</v>
      </c>
      <c r="I5" t="str">
        <f>VLOOKUP(A5,HOP!A:T,20,0)</f>
        <v>直连</v>
      </c>
    </row>
    <row r="6" ht="14.25" hidden="1" customHeight="1" spans="1:9">
      <c r="A6" s="6" t="s">
        <v>117</v>
      </c>
      <c r="B6" s="7" t="s">
        <v>122</v>
      </c>
      <c r="C6" s="7" t="s">
        <v>123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customHeight="1" spans="1:9">
      <c r="A7" s="6" t="s">
        <v>126</v>
      </c>
      <c r="B7" s="7" t="s">
        <v>92</v>
      </c>
      <c r="C7" s="7" t="s">
        <v>130</v>
      </c>
      <c r="D7" s="3">
        <v>1467</v>
      </c>
      <c r="E7" t="str">
        <f>VLOOKUP(A7,HOP!A:L,12,0)</f>
        <v>1467.00</v>
      </c>
      <c r="F7" t="str">
        <f>VLOOKUP(A7,HOP!A:C,3,0)</f>
        <v>2111552</v>
      </c>
      <c r="G7">
        <f t="shared" si="0"/>
        <v>0</v>
      </c>
      <c r="H7" t="str">
        <f t="shared" si="1"/>
        <v>，2111552</v>
      </c>
      <c r="I7" t="str">
        <f>VLOOKUP(A7,HOP!A:T,20,0)</f>
        <v>直连</v>
      </c>
    </row>
    <row r="8" ht="14.25" customHeight="1" spans="1:9">
      <c r="A8" s="6" t="s">
        <v>134</v>
      </c>
      <c r="B8" s="7" t="s">
        <v>92</v>
      </c>
      <c r="C8" s="7" t="s">
        <v>130</v>
      </c>
      <c r="D8" s="3">
        <v>2943</v>
      </c>
      <c r="E8" t="str">
        <f>VLOOKUP(A8,HOP!A:L,12,0)</f>
        <v>2943.00</v>
      </c>
      <c r="F8" t="str">
        <f>VLOOKUP(A8,HOP!A:C,3,0)</f>
        <v>2114480</v>
      </c>
      <c r="G8">
        <f t="shared" si="0"/>
        <v>0</v>
      </c>
      <c r="H8" t="str">
        <f t="shared" si="1"/>
        <v>，2114480</v>
      </c>
      <c r="I8" t="str">
        <f>VLOOKUP(A8,HOP!A:T,20,0)</f>
        <v>直采</v>
      </c>
    </row>
    <row r="9" ht="14.25" customHeight="1" spans="1:9">
      <c r="A9" s="6" t="s">
        <v>144</v>
      </c>
      <c r="B9" s="7" t="s">
        <v>130</v>
      </c>
      <c r="C9" s="7" t="s">
        <v>149</v>
      </c>
      <c r="D9" s="3">
        <v>157</v>
      </c>
      <c r="E9" t="str">
        <f>VLOOKUP(A9,HOP!A:L,12,0)</f>
        <v>157.00</v>
      </c>
      <c r="F9" t="str">
        <f>VLOOKUP(A9,HOP!A:C,3,0)</f>
        <v>2124196</v>
      </c>
      <c r="G9">
        <f t="shared" si="0"/>
        <v>0</v>
      </c>
      <c r="H9" t="str">
        <f t="shared" si="1"/>
        <v>，2124196</v>
      </c>
      <c r="I9" t="str">
        <f>VLOOKUP(A9,HOP!A:T,20,0)</f>
        <v>直连</v>
      </c>
    </row>
    <row r="10" ht="14.25" customHeight="1" spans="1:9">
      <c r="A10" s="6" t="s">
        <v>154</v>
      </c>
      <c r="B10" s="7" t="s">
        <v>149</v>
      </c>
      <c r="C10" s="7" t="s">
        <v>159</v>
      </c>
      <c r="D10" s="3">
        <v>224</v>
      </c>
      <c r="E10" t="str">
        <f>VLOOKUP(A10,HOP!A:L,12,0)</f>
        <v>224.00</v>
      </c>
      <c r="F10" t="str">
        <f>VLOOKUP(A10,HOP!A:C,3,0)</f>
        <v>2124782</v>
      </c>
      <c r="G10">
        <f t="shared" si="0"/>
        <v>0</v>
      </c>
      <c r="H10" t="str">
        <f t="shared" si="1"/>
        <v>，2124782</v>
      </c>
      <c r="I10" t="str">
        <f>VLOOKUP(A10,HOP!A:T,20,0)</f>
        <v>直连</v>
      </c>
    </row>
    <row r="11" ht="14.25" customHeight="1" spans="1:9">
      <c r="A11" s="6" t="s">
        <v>164</v>
      </c>
      <c r="B11" s="7" t="s">
        <v>149</v>
      </c>
      <c r="C11" s="7" t="s">
        <v>159</v>
      </c>
      <c r="D11" s="3">
        <v>339</v>
      </c>
      <c r="E11" t="str">
        <f>VLOOKUP(A11,HOP!A:L,12,0)</f>
        <v>339.00</v>
      </c>
      <c r="F11" t="str">
        <f>VLOOKUP(A11,HOP!A:C,3,0)</f>
        <v>2126414</v>
      </c>
      <c r="G11">
        <f t="shared" si="0"/>
        <v>0</v>
      </c>
      <c r="H11" t="str">
        <f t="shared" si="1"/>
        <v>，2126414</v>
      </c>
      <c r="I11" t="str">
        <f>VLOOKUP(A11,HOP!A:T,20,0)</f>
        <v>直采</v>
      </c>
    </row>
    <row r="12" ht="14.25" customHeight="1" spans="1:9">
      <c r="A12" s="6" t="s">
        <v>173</v>
      </c>
      <c r="B12" s="7" t="s">
        <v>149</v>
      </c>
      <c r="C12" s="7" t="s">
        <v>177</v>
      </c>
      <c r="D12" s="3">
        <v>1550</v>
      </c>
      <c r="E12" t="str">
        <f>VLOOKUP(A12,HOP!A:L,12,0)</f>
        <v>1550.00</v>
      </c>
      <c r="F12" t="str">
        <f>VLOOKUP(A12,HOP!A:C,3,0)</f>
        <v>2085433</v>
      </c>
      <c r="G12">
        <f t="shared" si="0"/>
        <v>0</v>
      </c>
      <c r="H12" t="str">
        <f t="shared" si="1"/>
        <v>，2085433</v>
      </c>
      <c r="I12" t="str">
        <f>VLOOKUP(A12,HOP!A:T,20,0)</f>
        <v>直采</v>
      </c>
    </row>
    <row r="13" ht="14.25" customHeight="1" spans="1:9">
      <c r="A13" s="6" t="s">
        <v>181</v>
      </c>
      <c r="B13" s="7" t="s">
        <v>130</v>
      </c>
      <c r="C13" s="7" t="s">
        <v>177</v>
      </c>
      <c r="D13" s="3">
        <v>1655</v>
      </c>
      <c r="E13" t="str">
        <f>VLOOKUP(A13,HOP!A:L,12,0)</f>
        <v>1655.00</v>
      </c>
      <c r="F13" t="str">
        <f>VLOOKUP(A13,HOP!A:C,3,0)</f>
        <v>2121972</v>
      </c>
      <c r="G13">
        <f t="shared" si="0"/>
        <v>0</v>
      </c>
      <c r="H13" t="str">
        <f t="shared" si="1"/>
        <v>，2121972</v>
      </c>
      <c r="I13" t="str">
        <f>VLOOKUP(A13,HOP!A:T,20,0)</f>
        <v>直采</v>
      </c>
    </row>
    <row r="15" spans="4:4">
      <c r="D15" s="3">
        <f>SUM(D2:D14)</f>
        <v>13175</v>
      </c>
    </row>
    <row r="17" spans="1:2">
      <c r="A17" t="s">
        <v>199</v>
      </c>
      <c r="B17">
        <v>9911</v>
      </c>
    </row>
    <row r="18" spans="1:2">
      <c r="A18" t="s">
        <v>200</v>
      </c>
      <c r="B18">
        <v>3264</v>
      </c>
    </row>
    <row r="19" spans="1:2">
      <c r="A19" s="5" t="s">
        <v>201</v>
      </c>
      <c r="B19">
        <f>SUBTOTAL(9,B17:B18)</f>
        <v>13175</v>
      </c>
    </row>
  </sheetData>
  <autoFilter ref="A1:I13">
    <filterColumn colId="3">
      <filters>
        <filter val="157.00"/>
        <filter val="224.00"/>
        <filter val="314.00"/>
        <filter val="339.00"/>
        <filter val="489.00"/>
        <filter val="613.00"/>
        <filter val="3,424.00"/>
        <filter val="1,467.00"/>
        <filter val="1,550.00"/>
        <filter val="1,655.00"/>
        <filter val="2,943.00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202</v>
      </c>
      <c r="B1" s="2" t="s">
        <v>203</v>
      </c>
      <c r="C1" s="2" t="s">
        <v>204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205</v>
      </c>
      <c r="I1" s="2" t="s">
        <v>206</v>
      </c>
      <c r="J1" s="2" t="s">
        <v>207</v>
      </c>
      <c r="K1" s="2" t="s">
        <v>208</v>
      </c>
      <c r="L1" s="2" t="s">
        <v>209</v>
      </c>
      <c r="M1" s="2" t="s">
        <v>210</v>
      </c>
      <c r="N1" s="2" t="s">
        <v>211</v>
      </c>
      <c r="O1" s="2" t="s">
        <v>212</v>
      </c>
      <c r="P1" s="2" t="s">
        <v>213</v>
      </c>
      <c r="Q1" s="2" t="s">
        <v>214</v>
      </c>
      <c r="R1" s="2" t="s">
        <v>215</v>
      </c>
      <c r="S1" s="2" t="s">
        <v>216</v>
      </c>
      <c r="T1" s="2" t="s">
        <v>217</v>
      </c>
    </row>
    <row r="2" s="1" customFormat="1" spans="1:20">
      <c r="A2" s="1" t="s">
        <v>164</v>
      </c>
      <c r="B2" s="1" t="s">
        <v>149</v>
      </c>
      <c r="C2" s="1" t="s">
        <v>165</v>
      </c>
      <c r="D2" s="1" t="s">
        <v>167</v>
      </c>
      <c r="E2" s="1" t="s">
        <v>218</v>
      </c>
      <c r="F2" s="1" t="s">
        <v>149</v>
      </c>
      <c r="G2" s="1" t="s">
        <v>159</v>
      </c>
      <c r="H2" s="1" t="s">
        <v>219</v>
      </c>
      <c r="I2" s="1" t="s">
        <v>220</v>
      </c>
      <c r="J2" s="1" t="s">
        <v>221</v>
      </c>
      <c r="K2" s="1" t="s">
        <v>220</v>
      </c>
      <c r="L2" s="1" t="s">
        <v>220</v>
      </c>
      <c r="M2" s="1" t="s">
        <v>222</v>
      </c>
      <c r="N2" s="1" t="s">
        <v>222</v>
      </c>
      <c r="O2" s="1" t="s">
        <v>223</v>
      </c>
      <c r="P2" s="1" t="s">
        <v>224</v>
      </c>
      <c r="Q2" s="1" t="s">
        <v>225</v>
      </c>
      <c r="R2" s="1" t="s">
        <v>73</v>
      </c>
      <c r="S2" s="1" t="s">
        <v>226</v>
      </c>
      <c r="T2" s="1" t="s">
        <v>227</v>
      </c>
    </row>
    <row r="3" s="1" customFormat="1" spans="1:20">
      <c r="A3" s="1" t="s">
        <v>154</v>
      </c>
      <c r="B3" s="1" t="s">
        <v>130</v>
      </c>
      <c r="C3" s="1" t="s">
        <v>155</v>
      </c>
      <c r="D3" s="1" t="s">
        <v>157</v>
      </c>
      <c r="E3" s="1" t="s">
        <v>228</v>
      </c>
      <c r="F3" s="1" t="s">
        <v>149</v>
      </c>
      <c r="G3" s="1" t="s">
        <v>159</v>
      </c>
      <c r="H3" s="1" t="s">
        <v>219</v>
      </c>
      <c r="I3" s="1" t="s">
        <v>229</v>
      </c>
      <c r="J3" s="1" t="s">
        <v>221</v>
      </c>
      <c r="K3" s="1" t="s">
        <v>229</v>
      </c>
      <c r="L3" s="1" t="s">
        <v>229</v>
      </c>
      <c r="M3" s="1" t="s">
        <v>222</v>
      </c>
      <c r="N3" s="1" t="s">
        <v>222</v>
      </c>
      <c r="O3" s="1" t="s">
        <v>223</v>
      </c>
      <c r="P3" s="1" t="s">
        <v>224</v>
      </c>
      <c r="Q3" s="1" t="s">
        <v>230</v>
      </c>
      <c r="R3" s="1" t="s">
        <v>73</v>
      </c>
      <c r="S3" s="1" t="s">
        <v>226</v>
      </c>
      <c r="T3" s="1" t="s">
        <v>231</v>
      </c>
    </row>
    <row r="4" s="1" customFormat="1" spans="1:20">
      <c r="A4" s="1" t="s">
        <v>144</v>
      </c>
      <c r="B4" s="1" t="s">
        <v>130</v>
      </c>
      <c r="C4" s="1" t="s">
        <v>145</v>
      </c>
      <c r="D4" s="1" t="s">
        <v>147</v>
      </c>
      <c r="E4" s="1" t="s">
        <v>232</v>
      </c>
      <c r="F4" s="1" t="s">
        <v>130</v>
      </c>
      <c r="G4" s="1" t="s">
        <v>149</v>
      </c>
      <c r="H4" s="1" t="s">
        <v>219</v>
      </c>
      <c r="I4" s="1" t="s">
        <v>233</v>
      </c>
      <c r="J4" s="1" t="s">
        <v>221</v>
      </c>
      <c r="K4" s="1" t="s">
        <v>233</v>
      </c>
      <c r="L4" s="1" t="s">
        <v>233</v>
      </c>
      <c r="M4" s="1" t="s">
        <v>222</v>
      </c>
      <c r="N4" s="1" t="s">
        <v>222</v>
      </c>
      <c r="O4" s="1" t="s">
        <v>223</v>
      </c>
      <c r="P4" s="1" t="s">
        <v>224</v>
      </c>
      <c r="Q4" s="1" t="s">
        <v>234</v>
      </c>
      <c r="R4" s="1" t="s">
        <v>73</v>
      </c>
      <c r="S4" s="1" t="s">
        <v>226</v>
      </c>
      <c r="T4" s="1" t="s">
        <v>231</v>
      </c>
    </row>
    <row r="5" s="1" customFormat="1" spans="1:20">
      <c r="A5" s="1" t="s">
        <v>181</v>
      </c>
      <c r="B5" s="1" t="s">
        <v>81</v>
      </c>
      <c r="C5" s="1" t="s">
        <v>182</v>
      </c>
      <c r="D5" s="1" t="s">
        <v>167</v>
      </c>
      <c r="E5" s="1" t="s">
        <v>235</v>
      </c>
      <c r="F5" s="1" t="s">
        <v>130</v>
      </c>
      <c r="G5" s="1" t="s">
        <v>177</v>
      </c>
      <c r="H5" s="1" t="s">
        <v>219</v>
      </c>
      <c r="I5" s="1" t="s">
        <v>236</v>
      </c>
      <c r="J5" s="1" t="s">
        <v>221</v>
      </c>
      <c r="K5" s="1" t="s">
        <v>236</v>
      </c>
      <c r="L5" s="1" t="s">
        <v>236</v>
      </c>
      <c r="M5" s="1" t="s">
        <v>222</v>
      </c>
      <c r="N5" s="1" t="s">
        <v>222</v>
      </c>
      <c r="O5" s="1" t="s">
        <v>223</v>
      </c>
      <c r="P5" s="1" t="s">
        <v>224</v>
      </c>
      <c r="Q5" s="1" t="s">
        <v>237</v>
      </c>
      <c r="R5" s="1" t="s">
        <v>73</v>
      </c>
      <c r="S5" s="1" t="s">
        <v>226</v>
      </c>
      <c r="T5" s="1" t="s">
        <v>227</v>
      </c>
    </row>
    <row r="6" s="1" customFormat="1" spans="1:20">
      <c r="A6" s="1" t="s">
        <v>87</v>
      </c>
      <c r="B6" s="1" t="s">
        <v>92</v>
      </c>
      <c r="C6" s="1" t="s">
        <v>88</v>
      </c>
      <c r="D6" s="1" t="s">
        <v>238</v>
      </c>
      <c r="E6" s="1" t="s">
        <v>239</v>
      </c>
      <c r="F6" s="1" t="s">
        <v>92</v>
      </c>
      <c r="G6" s="1" t="s">
        <v>81</v>
      </c>
      <c r="H6" s="1" t="s">
        <v>219</v>
      </c>
      <c r="I6" s="1" t="s">
        <v>240</v>
      </c>
      <c r="J6" s="1" t="s">
        <v>221</v>
      </c>
      <c r="K6" s="1" t="s">
        <v>240</v>
      </c>
      <c r="L6" s="1" t="s">
        <v>240</v>
      </c>
      <c r="M6" s="1" t="s">
        <v>222</v>
      </c>
      <c r="N6" s="1" t="s">
        <v>222</v>
      </c>
      <c r="O6" s="1" t="s">
        <v>223</v>
      </c>
      <c r="P6" s="1" t="s">
        <v>224</v>
      </c>
      <c r="Q6" s="1" t="s">
        <v>241</v>
      </c>
      <c r="R6" s="1" t="s">
        <v>73</v>
      </c>
      <c r="S6" s="1" t="s">
        <v>226</v>
      </c>
      <c r="T6" s="1" t="s">
        <v>231</v>
      </c>
    </row>
    <row r="7" s="1" customFormat="1" spans="1:20">
      <c r="A7" s="1" t="s">
        <v>97</v>
      </c>
      <c r="B7" s="1" t="s">
        <v>80</v>
      </c>
      <c r="C7" s="1" t="s">
        <v>98</v>
      </c>
      <c r="D7" s="1" t="s">
        <v>100</v>
      </c>
      <c r="E7" s="1" t="s">
        <v>242</v>
      </c>
      <c r="F7" s="1" t="s">
        <v>81</v>
      </c>
      <c r="G7" s="1" t="s">
        <v>102</v>
      </c>
      <c r="H7" s="1" t="s">
        <v>219</v>
      </c>
      <c r="I7" s="1" t="s">
        <v>243</v>
      </c>
      <c r="J7" s="1" t="s">
        <v>221</v>
      </c>
      <c r="K7" s="1" t="s">
        <v>243</v>
      </c>
      <c r="L7" s="1" t="s">
        <v>243</v>
      </c>
      <c r="M7" s="1" t="s">
        <v>222</v>
      </c>
      <c r="N7" s="1" t="s">
        <v>222</v>
      </c>
      <c r="O7" s="1" t="s">
        <v>223</v>
      </c>
      <c r="P7" s="1" t="s">
        <v>224</v>
      </c>
      <c r="Q7" s="1" t="s">
        <v>244</v>
      </c>
      <c r="R7" s="1" t="s">
        <v>73</v>
      </c>
      <c r="S7" s="1" t="s">
        <v>226</v>
      </c>
      <c r="T7" s="1" t="s">
        <v>231</v>
      </c>
    </row>
    <row r="8" s="1" customFormat="1" spans="1:20">
      <c r="A8" s="1" t="s">
        <v>134</v>
      </c>
      <c r="B8" s="1" t="s">
        <v>139</v>
      </c>
      <c r="C8" s="1" t="s">
        <v>135</v>
      </c>
      <c r="D8" s="1" t="s">
        <v>137</v>
      </c>
      <c r="E8" s="1" t="s">
        <v>245</v>
      </c>
      <c r="F8" s="1" t="s">
        <v>92</v>
      </c>
      <c r="G8" s="1" t="s">
        <v>130</v>
      </c>
      <c r="H8" s="1" t="s">
        <v>219</v>
      </c>
      <c r="I8" s="1" t="s">
        <v>246</v>
      </c>
      <c r="J8" s="1" t="s">
        <v>221</v>
      </c>
      <c r="K8" s="1" t="s">
        <v>246</v>
      </c>
      <c r="L8" s="1" t="s">
        <v>246</v>
      </c>
      <c r="M8" s="1" t="s">
        <v>222</v>
      </c>
      <c r="N8" s="1" t="s">
        <v>222</v>
      </c>
      <c r="O8" s="1" t="s">
        <v>223</v>
      </c>
      <c r="P8" s="1" t="s">
        <v>224</v>
      </c>
      <c r="Q8" s="1" t="s">
        <v>247</v>
      </c>
      <c r="R8" s="1" t="s">
        <v>73</v>
      </c>
      <c r="S8" s="1" t="s">
        <v>226</v>
      </c>
      <c r="T8" s="1" t="s">
        <v>227</v>
      </c>
    </row>
    <row r="9" s="1" customFormat="1" spans="1:20">
      <c r="A9" s="1" t="s">
        <v>126</v>
      </c>
      <c r="B9" s="1" t="s">
        <v>129</v>
      </c>
      <c r="C9" s="1" t="s">
        <v>127</v>
      </c>
      <c r="D9" s="1" t="s">
        <v>110</v>
      </c>
      <c r="E9" s="1" t="s">
        <v>248</v>
      </c>
      <c r="F9" s="1" t="s">
        <v>92</v>
      </c>
      <c r="G9" s="1" t="s">
        <v>130</v>
      </c>
      <c r="H9" s="1" t="s">
        <v>219</v>
      </c>
      <c r="I9" s="1" t="s">
        <v>249</v>
      </c>
      <c r="J9" s="1" t="s">
        <v>221</v>
      </c>
      <c r="K9" s="1" t="s">
        <v>249</v>
      </c>
      <c r="L9" s="1" t="s">
        <v>249</v>
      </c>
      <c r="M9" s="1" t="s">
        <v>222</v>
      </c>
      <c r="N9" s="1" t="s">
        <v>222</v>
      </c>
      <c r="O9" s="1" t="s">
        <v>223</v>
      </c>
      <c r="P9" s="1" t="s">
        <v>224</v>
      </c>
      <c r="Q9" s="1" t="s">
        <v>250</v>
      </c>
      <c r="R9" s="1" t="s">
        <v>73</v>
      </c>
      <c r="S9" s="1" t="s">
        <v>226</v>
      </c>
      <c r="T9" s="1" t="s">
        <v>231</v>
      </c>
    </row>
    <row r="10" s="1" customFormat="1" spans="1:20">
      <c r="A10" s="1" t="s">
        <v>107</v>
      </c>
      <c r="B10" s="1" t="s">
        <v>112</v>
      </c>
      <c r="C10" s="1" t="s">
        <v>108</v>
      </c>
      <c r="D10" s="1" t="s">
        <v>110</v>
      </c>
      <c r="E10" s="1" t="s">
        <v>251</v>
      </c>
      <c r="F10" s="1" t="s">
        <v>81</v>
      </c>
      <c r="G10" s="1" t="s">
        <v>102</v>
      </c>
      <c r="H10" s="1" t="s">
        <v>219</v>
      </c>
      <c r="I10" s="1" t="s">
        <v>252</v>
      </c>
      <c r="J10" s="1" t="s">
        <v>221</v>
      </c>
      <c r="K10" s="1" t="s">
        <v>252</v>
      </c>
      <c r="L10" s="1" t="s">
        <v>252</v>
      </c>
      <c r="M10" s="1" t="s">
        <v>222</v>
      </c>
      <c r="N10" s="1" t="s">
        <v>222</v>
      </c>
      <c r="O10" s="1" t="s">
        <v>223</v>
      </c>
      <c r="P10" s="1" t="s">
        <v>224</v>
      </c>
      <c r="Q10" s="1" t="s">
        <v>253</v>
      </c>
      <c r="R10" s="1" t="s">
        <v>73</v>
      </c>
      <c r="S10" s="1" t="s">
        <v>226</v>
      </c>
      <c r="T10" s="1" t="s">
        <v>231</v>
      </c>
    </row>
    <row r="11" s="1" customFormat="1" spans="1:20">
      <c r="A11" s="1" t="s">
        <v>70</v>
      </c>
      <c r="B11" s="1" t="s">
        <v>79</v>
      </c>
      <c r="C11" s="1" t="s">
        <v>71</v>
      </c>
      <c r="D11" s="1" t="s">
        <v>254</v>
      </c>
      <c r="E11" s="1" t="s">
        <v>255</v>
      </c>
      <c r="F11" s="1" t="s">
        <v>80</v>
      </c>
      <c r="G11" s="1" t="s">
        <v>81</v>
      </c>
      <c r="H11" s="1" t="s">
        <v>219</v>
      </c>
      <c r="I11" s="1" t="s">
        <v>256</v>
      </c>
      <c r="J11" s="1" t="s">
        <v>221</v>
      </c>
      <c r="K11" s="1" t="s">
        <v>256</v>
      </c>
      <c r="L11" s="1" t="s">
        <v>256</v>
      </c>
      <c r="M11" s="1" t="s">
        <v>222</v>
      </c>
      <c r="N11" s="1" t="s">
        <v>222</v>
      </c>
      <c r="O11" s="1" t="s">
        <v>223</v>
      </c>
      <c r="P11" s="1" t="s">
        <v>224</v>
      </c>
      <c r="Q11" s="1" t="s">
        <v>257</v>
      </c>
      <c r="R11" s="1" t="s">
        <v>73</v>
      </c>
      <c r="S11" s="1" t="s">
        <v>226</v>
      </c>
      <c r="T11" s="1" t="s">
        <v>227</v>
      </c>
    </row>
    <row r="12" s="1" customFormat="1" spans="1:20">
      <c r="A12" s="1" t="s">
        <v>173</v>
      </c>
      <c r="B12" s="1" t="s">
        <v>176</v>
      </c>
      <c r="C12" s="1" t="s">
        <v>174</v>
      </c>
      <c r="D12" s="1" t="s">
        <v>137</v>
      </c>
      <c r="E12" s="1" t="s">
        <v>258</v>
      </c>
      <c r="F12" s="1" t="s">
        <v>149</v>
      </c>
      <c r="G12" s="1" t="s">
        <v>177</v>
      </c>
      <c r="H12" s="1" t="s">
        <v>219</v>
      </c>
      <c r="I12" s="1" t="s">
        <v>259</v>
      </c>
      <c r="J12" s="1" t="s">
        <v>221</v>
      </c>
      <c r="K12" s="1" t="s">
        <v>259</v>
      </c>
      <c r="L12" s="1" t="s">
        <v>259</v>
      </c>
      <c r="M12" s="1" t="s">
        <v>222</v>
      </c>
      <c r="N12" s="1" t="s">
        <v>222</v>
      </c>
      <c r="O12" s="1" t="s">
        <v>223</v>
      </c>
      <c r="P12" s="1" t="s">
        <v>224</v>
      </c>
      <c r="Q12" s="1" t="s">
        <v>260</v>
      </c>
      <c r="R12" s="1" t="s">
        <v>73</v>
      </c>
      <c r="S12" s="1" t="s">
        <v>226</v>
      </c>
      <c r="T12" s="1" t="s">
        <v>227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2021-05-25T03:20:00Z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A6F151AC058D41F19701DBE8EA60F609</vt:lpwstr>
  </property>
</Properties>
</file>