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<sst xmlns="http://schemas.openxmlformats.org/spreadsheetml/2006/main" count="128" uniqueCount="82">
  <si>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</si>
  <si>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</si>
  <si>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</si>
  <si>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</si>
  <si>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</si>
  <si>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</si>
  <si>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</si>
  <si>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</si>
  <si>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</si>
  <si>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</si>
  <si>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</si>
  <si>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</si>
  <si>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</si>
  <si>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</si>
  <si>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</si>
  <si>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</si>
  <si>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</si>
  <si>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</si>
  <si>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</si>
  <si>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</si>
  <si>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</si>
  <si>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</si>
  <si>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</si>
  <si>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</si>
  <si>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</si>
  <si>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</si>
  <si>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[大理市]大理古城未迟清舍客栈(64242922)</t>
  </si>
  <si>
    <t>清舍简约双床房&lt;双人入住&gt;&lt;无早&gt;&lt;双床&gt;</t>
  </si>
  <si>
    <t>CNY</t>
  </si>
  <si>
    <t>汤清华</t>
  </si>
  <si>
    <t>CA13744210527CNY</t>
  </si>
  <si>
    <t>未提现</t>
  </si>
  <si>
    <t>携程开票</t>
  </si>
  <si>
    <t>[大理市]大理海湾国际酒店(70914791)</t>
  </si>
  <si>
    <t>海景商务大床房&lt;双人入住&gt;&lt;特惠专享&gt;&lt;双早&gt;&lt;大床&gt;</t>
  </si>
  <si>
    <t>马叙原</t>
  </si>
  <si>
    <t>[安顺]安顺豪生温泉度假酒店(71662034)</t>
  </si>
  <si>
    <t>高级大床房&lt;双人入住&gt;&lt;内宾&gt;&lt;双早&gt;&lt; DLTZ &gt;</t>
  </si>
  <si>
    <t>颜谦</t>
  </si>
  <si>
    <t>王思凑</t>
  </si>
  <si>
    <t>，</t>
  </si>
  <si>
    <t>202105111001440025</t>
  </si>
  <si>
    <t>202105111005300021</t>
  </si>
  <si>
    <t>A210527092744481 HOP：805元</t>
  </si>
  <si>
    <t>i210527092914 房集：780元</t>
  </si>
  <si>
    <t>总计：1585元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</si>
  <si>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</si>
  <si>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</si>
  <si>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</si>
  <si>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</si>
  <si>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</si>
  <si>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</si>
  <si>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</si>
  <si>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</si>
  <si>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</si>
  <si>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</si>
  <si>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</si>
  <si>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</si>
  <si>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</si>
  <si>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</si>
  <si>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</si>
  <si>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</si>
  <si>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</si>
  <si>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</si>
  <si>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2108994</t>
  </si>
  <si>
    <t>大理海湾国际酒店</t>
  </si>
  <si>
    <t>2021-05-12</t>
  </si>
  <si>
    <t>退房日月结</t>
  </si>
  <si>
    <t>575.00</t>
  </si>
  <si>
    <t>RMB</t>
  </si>
  <si>
    <t>0</t>
  </si>
  <si>
    <t>0.00</t>
  </si>
  <si>
    <t>携程汇登国内直连</t>
  </si>
  <si>
    <t>2021-05-11 08:03:50</t>
  </si>
  <si>
    <t>否</t>
  </si>
  <si>
    <t>广州汇登信息科技有限公司</t>
  </si>
  <si>
    <t>直采</t>
  </si>
  <si>
    <t>2021-05-07</t>
  </si>
  <si>
    <t>2103089</t>
  </si>
  <si>
    <t>大理古城未迟清舍客栈</t>
  </si>
  <si>
    <t>230.00</t>
  </si>
  <si>
    <t>2021-05-07 12:52:06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</si>
</sst>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15119716309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44327</v>
      </c>
      <c r="G2" s="5">
        <v>44328</v>
      </c>
      <c r="H2" s="4">
        <v>1</v>
      </c>
      <c r="I2" s="4">
        <v>1</v>
      </c>
      <c r="J2" s="4">
        <v>1</v>
      </c>
      <c r="K2" s="4" t="s">
        <v>28</v>
      </c>
      <c r="L2" s="4">
        <v>230</v>
      </c>
      <c r="M2" s="4">
        <v>230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44323</v>
      </c>
      <c r="S2" s="5">
        <v>44343</v>
      </c>
      <c r="T2" s="4" t="s">
        <v>32</v>
      </c>
      <c r="U2" s="4">
        <v>230</v>
      </c>
      <c r="V2" s="4">
        <v>0</v>
      </c>
      <c r="W2" s="4">
        <v>0</v>
      </c>
    </row>
    <row r="3" s="4" customFormat="1" spans="1:24">
      <c r="A3" s="4">
        <v>15182592664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44327</v>
      </c>
      <c r="G3" s="5">
        <v>44328</v>
      </c>
      <c r="H3" s="4">
        <v>1</v>
      </c>
      <c r="I3" s="4">
        <v>1</v>
      </c>
      <c r="J3" s="4">
        <v>1</v>
      </c>
      <c r="K3" s="4" t="s">
        <v>28</v>
      </c>
      <c r="L3" s="4">
        <v>575</v>
      </c>
      <c r="M3" s="4">
        <v>575</v>
      </c>
      <c r="N3" s="4" t="s">
        <v>35</v>
      </c>
      <c r="O3" s="4" t="s">
        <v>30</v>
      </c>
      <c r="P3" s="4" t="s">
        <v>31</v>
      </c>
      <c r="Q3" s="4">
        <v>0</v>
      </c>
      <c r="R3" s="6">
        <v>44327</v>
      </c>
      <c r="S3" s="5">
        <v>44343</v>
      </c>
      <c r="T3" s="4" t="s">
        <v>32</v>
      </c>
      <c r="U3" s="4">
        <v>575</v>
      </c>
      <c r="V3" s="4">
        <v>0</v>
      </c>
      <c r="W3" s="4">
        <v>0</v>
      </c>
      <c r="X3" s="4">
        <v>2108994</v>
      </c>
    </row>
    <row r="4" s="4" customFormat="1" spans="1:23">
      <c r="A4" s="4">
        <v>15183542438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44327</v>
      </c>
      <c r="G4" s="5">
        <v>44328</v>
      </c>
      <c r="H4" s="4">
        <v>1</v>
      </c>
      <c r="I4" s="4">
        <v>1</v>
      </c>
      <c r="J4" s="4">
        <v>1</v>
      </c>
      <c r="K4" s="4" t="s">
        <v>28</v>
      </c>
      <c r="L4" s="4">
        <v>390</v>
      </c>
      <c r="M4" s="4">
        <v>390</v>
      </c>
      <c r="N4" s="4" t="s">
        <v>38</v>
      </c>
      <c r="O4" s="4" t="s">
        <v>30</v>
      </c>
      <c r="P4" s="4" t="s">
        <v>31</v>
      </c>
      <c r="Q4" s="4">
        <v>0</v>
      </c>
      <c r="R4" s="6">
        <v>44327</v>
      </c>
      <c r="S4" s="5">
        <v>44343</v>
      </c>
      <c r="T4" s="4" t="s">
        <v>32</v>
      </c>
      <c r="U4" s="4">
        <v>390</v>
      </c>
      <c r="V4" s="4">
        <v>0</v>
      </c>
      <c r="W4" s="4">
        <v>0</v>
      </c>
    </row>
    <row r="5" s="4" customFormat="1" spans="1:23">
      <c r="A5" s="4">
        <v>15183596332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44327</v>
      </c>
      <c r="G5" s="5">
        <v>44328</v>
      </c>
      <c r="H5" s="4">
        <v>1</v>
      </c>
      <c r="I5" s="4">
        <v>1</v>
      </c>
      <c r="J5" s="4">
        <v>1</v>
      </c>
      <c r="K5" s="4" t="s">
        <v>28</v>
      </c>
      <c r="L5" s="4">
        <v>390</v>
      </c>
      <c r="M5" s="4">
        <v>390</v>
      </c>
      <c r="N5" s="4" t="s">
        <v>39</v>
      </c>
      <c r="O5" s="4" t="s">
        <v>30</v>
      </c>
      <c r="P5" s="4" t="s">
        <v>31</v>
      </c>
      <c r="Q5" s="4">
        <v>0</v>
      </c>
      <c r="R5" s="6">
        <v>44327</v>
      </c>
      <c r="S5" s="5">
        <v>44343</v>
      </c>
      <c r="T5" s="4" t="s">
        <v>32</v>
      </c>
      <c r="U5" s="4">
        <v>390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4" sqref="D14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15119716309</v>
      </c>
      <c r="B2" s="5">
        <v>44327</v>
      </c>
      <c r="C2" s="5">
        <v>44328</v>
      </c>
      <c r="D2" s="4">
        <v>230</v>
      </c>
      <c r="E2" s="4" t="str">
        <f>VLOOKUP(A2,HOP!A:L,12,0)</f>
        <v>230.00</v>
      </c>
      <c r="F2" s="4" t="str">
        <f>VLOOKUP(A2,HOP!A:C,3,0)</f>
        <v>2103089</v>
      </c>
      <c r="G2" s="4">
        <f>D2-E2</f>
        <v>0</v>
      </c>
      <c r="H2" s="4" t="str">
        <f>$H$1&amp;F2</f>
        <v>，2103089</v>
      </c>
      <c r="I2" s="4" t="str">
        <f>VLOOKUP(A2,HOP!A:T,20,0)</f>
        <v>直采</v>
      </c>
    </row>
    <row r="3" s="4" customFormat="1" spans="1:9">
      <c r="A3" s="4">
        <v>15182592664</v>
      </c>
      <c r="B3" s="5">
        <v>44327</v>
      </c>
      <c r="C3" s="5">
        <v>44328</v>
      </c>
      <c r="D3" s="4">
        <v>575</v>
      </c>
      <c r="E3" s="4" t="str">
        <f>VLOOKUP(A3,HOP!A:L,12,0)</f>
        <v>575.00</v>
      </c>
      <c r="F3" s="4" t="str">
        <f>VLOOKUP(A3,HOP!A:C,3,0)</f>
        <v>2108994</v>
      </c>
      <c r="G3" s="4">
        <f>D3-E3</f>
        <v>0</v>
      </c>
      <c r="H3" s="4" t="str">
        <f>$H$1&amp;F3</f>
        <v>，2108994</v>
      </c>
      <c r="I3" s="4" t="str">
        <f>VLOOKUP(A3,HOP!A:T,20,0)</f>
        <v>直采</v>
      </c>
    </row>
    <row r="4" s="4" customFormat="1" spans="1:10">
      <c r="A4" s="4">
        <v>15183542438</v>
      </c>
      <c r="B4" s="5">
        <v>44327</v>
      </c>
      <c r="C4" s="5">
        <v>44328</v>
      </c>
      <c r="D4" s="4">
        <v>390</v>
      </c>
      <c r="E4" s="4">
        <v>390</v>
      </c>
      <c r="F4" s="7" t="s">
        <v>41</v>
      </c>
      <c r="G4" s="4">
        <f>D4-E4</f>
        <v>0</v>
      </c>
      <c r="H4" s="4" t="str">
        <f>$H$1&amp;F4</f>
        <v>，202105111001440025</v>
      </c>
      <c r="I4" s="4" t="e">
        <f>VLOOKUP(A4,HOP!A:T,20,0)</f>
        <v>#N/A</v>
      </c>
      <c r="J4" s="4">
        <v>5.11</v>
      </c>
    </row>
    <row r="5" s="4" customFormat="1" spans="1:10">
      <c r="A5" s="4">
        <v>15183596332</v>
      </c>
      <c r="B5" s="5">
        <v>44327</v>
      </c>
      <c r="C5" s="5">
        <v>44328</v>
      </c>
      <c r="D5" s="4">
        <v>390</v>
      </c>
      <c r="E5" s="4">
        <v>390</v>
      </c>
      <c r="F5" s="7" t="s">
        <v>42</v>
      </c>
      <c r="G5" s="4">
        <f>D5-E5</f>
        <v>0</v>
      </c>
      <c r="H5" s="4" t="str">
        <f>$H$1&amp;F5</f>
        <v>，202105111005300021</v>
      </c>
      <c r="I5" s="4" t="e">
        <f>VLOOKUP(A5,HOP!A:T,20,0)</f>
        <v>#N/A</v>
      </c>
      <c r="J5" s="4">
        <v>5.11</v>
      </c>
    </row>
    <row r="7" spans="4:4">
      <c r="D7" s="4">
        <f>SUM(D2:D6)</f>
        <v>1585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15182592664</v>
      </c>
      <c r="B2" s="1" t="s">
        <v>63</v>
      </c>
      <c r="C2" s="1" t="s">
        <v>64</v>
      </c>
      <c r="D2" s="1" t="s">
        <v>65</v>
      </c>
      <c r="E2" s="1" t="s">
        <v>35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15119716309</v>
      </c>
      <c r="B3" s="1" t="s">
        <v>77</v>
      </c>
      <c r="C3" s="1" t="s">
        <v>78</v>
      </c>
      <c r="D3" s="1" t="s">
        <v>79</v>
      </c>
      <c r="E3" s="1" t="s">
        <v>29</v>
      </c>
      <c r="F3" s="1" t="s">
        <v>63</v>
      </c>
      <c r="G3" s="1" t="s">
        <v>66</v>
      </c>
      <c r="H3" s="1" t="s">
        <v>67</v>
      </c>
      <c r="I3" s="1" t="s">
        <v>80</v>
      </c>
      <c r="J3" s="1" t="s">
        <v>69</v>
      </c>
      <c r="K3" s="1" t="s">
        <v>80</v>
      </c>
      <c r="L3" s="1" t="s">
        <v>80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81</v>
      </c>
      <c r="R3" s="1" t="s">
        <v>74</v>
      </c>
      <c r="S3" s="1" t="s">
        <v>75</v>
      </c>
      <c r="T3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2021-05-27T01:23:11Z</dcterms:created>
  <dcterms:modified xsi:type="dcterms:W3CDTF">2021-05-27T01:29:41Z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9B6C42B1607C422C92E7841892E165A7</vt:lpwstr>
  </property>
  <property fmtid="{D5CDD505-2E9C-101B-9397-08002B2CF9AE}" pid="3" name="KSOProductBuildVer">
    <vt:lpwstr>2052-11.1.0.10495</vt:lpwstr>
  </property>
</Properties>
</file>