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<sst xmlns="http://schemas.openxmlformats.org/spreadsheetml/2006/main" count="163" uniqueCount="90">
  <si>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</si>
  <si>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</si>
  <si>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</si>
  <si>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</si>
  <si>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</si>
  <si>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</si>
  <si>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</si>
  <si>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</si>
  <si>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</si>
  <si>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</si>
  <si>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</si>
  <si>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</si>
  <si>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</si>
  <si>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</si>
  <si>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</si>
  <si>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</si>
  <si>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</si>
  <si>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</si>
  <si>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</si>
  <si>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</si>
  <si>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</si>
  <si>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</si>
  <si>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</si>
  <si>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</si>
  <si>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</si>
  <si>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</si>
  <si>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[上海]上海镛舍酒店(67670413)</t>
  </si>
  <si>
    <t>60平开间&lt;双人入住&gt;&lt;双早&gt;&lt;大床&gt;</t>
  </si>
  <si>
    <t>CNY</t>
  </si>
  <si>
    <t>麦颖怡</t>
  </si>
  <si>
    <t>CA13744210529CNY</t>
  </si>
  <si>
    <t>未提现</t>
  </si>
  <si>
    <t>携程开票</t>
  </si>
  <si>
    <t>60平开间&lt;大床&gt;(至少连住2晚及以上)&lt;双人入住&gt;&lt;双早&gt;</t>
  </si>
  <si>
    <t>李陈连</t>
  </si>
  <si>
    <t>[南京]南京熊猫金陵大酒店(61264508)</t>
  </si>
  <si>
    <t>高级大床间&lt;双人入住&gt;&lt;今日特价 &gt;&lt;双早&gt;&lt;大床&gt;</t>
  </si>
  <si>
    <t>孟尔旺</t>
  </si>
  <si>
    <t>[大理市]大理古城未迟清舍客栈(64242922)</t>
  </si>
  <si>
    <t>清舍庭院大床房&lt;双人入住&gt;&lt;无早&gt;&lt;大床&gt;</t>
  </si>
  <si>
    <t>沙中泉,张雅丹</t>
  </si>
  <si>
    <t>，</t>
  </si>
  <si>
    <t>A210529093949481</t>
  </si>
  <si>
    <t>总计：7520元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</si>
  <si>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</si>
  <si>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</si>
  <si>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</si>
  <si>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</si>
  <si>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</si>
  <si>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</si>
  <si>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</si>
  <si>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</si>
  <si>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</si>
  <si>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</si>
  <si>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</si>
  <si>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</si>
  <si>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</si>
  <si>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</si>
  <si>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</si>
  <si>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</si>
  <si>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</si>
  <si>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2021-05-10</t>
  </si>
  <si>
    <t>2108324</t>
  </si>
  <si>
    <t>大理古城未迟清舍客栈</t>
  </si>
  <si>
    <t>2021-05-13</t>
  </si>
  <si>
    <t>2021-05-14</t>
  </si>
  <si>
    <t>退房日月结</t>
  </si>
  <si>
    <t>480.00</t>
  </si>
  <si>
    <t>RMB</t>
  </si>
  <si>
    <t>0</t>
  </si>
  <si>
    <t>0.00</t>
  </si>
  <si>
    <t>携程汇登国内直连</t>
  </si>
  <si>
    <t>2021-05-10 18:19:48</t>
  </si>
  <si>
    <t>否</t>
  </si>
  <si>
    <t>广州汇登信息科技有限公司</t>
  </si>
  <si>
    <t>直采</t>
  </si>
  <si>
    <t>2108040</t>
  </si>
  <si>
    <t>南京熊猫金陵大酒店</t>
  </si>
  <si>
    <t>390.00</t>
  </si>
  <si>
    <t>2021-05-10 15:16:45</t>
  </si>
  <si>
    <t>2021-05-09</t>
  </si>
  <si>
    <t>2106037</t>
  </si>
  <si>
    <t>上海镛舍酒店</t>
  </si>
  <si>
    <t>2021-05-12</t>
  </si>
  <si>
    <t>4400.00</t>
  </si>
  <si>
    <t>2021-05-09 11:47:26</t>
  </si>
  <si>
    <t>2021-05-07</t>
  </si>
  <si>
    <t>2103594</t>
  </si>
  <si>
    <t>2250.00</t>
  </si>
  <si>
    <t>2021-05-07 20:11:23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</si>
</sst>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9" fillId="9" borderId="1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15122184949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44329</v>
      </c>
      <c r="G2" s="5">
        <v>44330</v>
      </c>
      <c r="H2" s="4">
        <v>1</v>
      </c>
      <c r="I2" s="4">
        <v>1</v>
      </c>
      <c r="J2" s="4">
        <v>1</v>
      </c>
      <c r="K2" s="4" t="s">
        <v>28</v>
      </c>
      <c r="L2" s="4">
        <v>2250</v>
      </c>
      <c r="M2" s="4">
        <v>2250</v>
      </c>
      <c r="N2" s="4" t="s">
        <v>29</v>
      </c>
      <c r="O2" s="4" t="s">
        <v>30</v>
      </c>
      <c r="P2" s="4" t="s">
        <v>31</v>
      </c>
      <c r="Q2" s="4">
        <v>0</v>
      </c>
      <c r="R2" s="6">
        <v>44323</v>
      </c>
      <c r="S2" s="5">
        <v>44345</v>
      </c>
      <c r="T2" s="4" t="s">
        <v>32</v>
      </c>
      <c r="U2" s="4">
        <v>2250</v>
      </c>
      <c r="V2" s="4">
        <v>0</v>
      </c>
      <c r="W2" s="4">
        <v>0</v>
      </c>
      <c r="X2" s="4">
        <v>2103594</v>
      </c>
    </row>
    <row r="3" s="4" customFormat="1" spans="1:24">
      <c r="A3" s="4">
        <v>15135157032</v>
      </c>
      <c r="B3" s="4" t="s">
        <v>24</v>
      </c>
      <c r="C3" s="4" t="s">
        <v>25</v>
      </c>
      <c r="D3" s="4" t="s">
        <v>26</v>
      </c>
      <c r="E3" s="4" t="s">
        <v>33</v>
      </c>
      <c r="F3" s="5">
        <v>44328</v>
      </c>
      <c r="G3" s="5">
        <v>44330</v>
      </c>
      <c r="H3" s="4">
        <v>1</v>
      </c>
      <c r="I3" s="4">
        <v>2</v>
      </c>
      <c r="J3" s="4">
        <v>2</v>
      </c>
      <c r="K3" s="4" t="s">
        <v>28</v>
      </c>
      <c r="L3" s="4">
        <v>4400</v>
      </c>
      <c r="M3" s="4">
        <v>4400</v>
      </c>
      <c r="N3" s="4" t="s">
        <v>34</v>
      </c>
      <c r="O3" s="4" t="s">
        <v>30</v>
      </c>
      <c r="P3" s="4" t="s">
        <v>31</v>
      </c>
      <c r="Q3" s="4">
        <v>0</v>
      </c>
      <c r="R3" s="6">
        <v>44325</v>
      </c>
      <c r="S3" s="5">
        <v>44345</v>
      </c>
      <c r="T3" s="4" t="s">
        <v>32</v>
      </c>
      <c r="U3" s="4">
        <v>4400</v>
      </c>
      <c r="V3" s="4">
        <v>0</v>
      </c>
      <c r="W3" s="4">
        <v>0</v>
      </c>
      <c r="X3" s="4">
        <v>2106037</v>
      </c>
    </row>
    <row r="4" s="4" customFormat="1" spans="1:24">
      <c r="A4" s="4">
        <v>15143233937</v>
      </c>
      <c r="B4" s="4" t="s">
        <v>24</v>
      </c>
      <c r="C4" s="4" t="s">
        <v>25</v>
      </c>
      <c r="D4" s="4" t="s">
        <v>35</v>
      </c>
      <c r="E4" s="4" t="s">
        <v>36</v>
      </c>
      <c r="F4" s="5">
        <v>44329</v>
      </c>
      <c r="G4" s="5">
        <v>44330</v>
      </c>
      <c r="H4" s="4">
        <v>1</v>
      </c>
      <c r="I4" s="4">
        <v>1</v>
      </c>
      <c r="J4" s="4">
        <v>1</v>
      </c>
      <c r="K4" s="4" t="s">
        <v>28</v>
      </c>
      <c r="L4" s="4">
        <v>390</v>
      </c>
      <c r="M4" s="4">
        <v>390</v>
      </c>
      <c r="N4" s="4" t="s">
        <v>37</v>
      </c>
      <c r="O4" s="4" t="s">
        <v>30</v>
      </c>
      <c r="P4" s="4" t="s">
        <v>31</v>
      </c>
      <c r="Q4" s="4">
        <v>0</v>
      </c>
      <c r="R4" s="6">
        <v>44326</v>
      </c>
      <c r="S4" s="5">
        <v>44345</v>
      </c>
      <c r="T4" s="4" t="s">
        <v>32</v>
      </c>
      <c r="U4" s="4">
        <v>390</v>
      </c>
      <c r="V4" s="4">
        <v>0</v>
      </c>
      <c r="W4" s="4">
        <v>0</v>
      </c>
      <c r="X4" s="4">
        <v>2108040</v>
      </c>
    </row>
    <row r="5" s="4" customFormat="1" spans="1:23">
      <c r="A5" s="4">
        <v>15179512242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44329</v>
      </c>
      <c r="G5" s="5">
        <v>44330</v>
      </c>
      <c r="H5" s="4">
        <v>2</v>
      </c>
      <c r="I5" s="4">
        <v>1</v>
      </c>
      <c r="J5" s="4">
        <v>2</v>
      </c>
      <c r="K5" s="4" t="s">
        <v>28</v>
      </c>
      <c r="L5" s="4">
        <v>480</v>
      </c>
      <c r="M5" s="4">
        <v>480</v>
      </c>
      <c r="N5" s="4" t="s">
        <v>40</v>
      </c>
      <c r="O5" s="4" t="s">
        <v>30</v>
      </c>
      <c r="P5" s="4" t="s">
        <v>31</v>
      </c>
      <c r="Q5" s="4">
        <v>0</v>
      </c>
      <c r="R5" s="6">
        <v>44326</v>
      </c>
      <c r="S5" s="5">
        <v>44345</v>
      </c>
      <c r="T5" s="4" t="s">
        <v>32</v>
      </c>
      <c r="U5" s="4">
        <v>480</v>
      </c>
      <c r="V5" s="4">
        <v>0</v>
      </c>
      <c r="W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27" sqref="D27"/>
    </sheetView>
  </sheetViews>
  <sheetFormatPr defaultColWidth="9" defaultRowHeight="13.5"/>
  <cols>
    <col min="1" max="1" width="13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15122184949</v>
      </c>
      <c r="B2" s="5">
        <v>44329</v>
      </c>
      <c r="C2" s="5">
        <v>44330</v>
      </c>
      <c r="D2" s="4">
        <v>2250</v>
      </c>
      <c r="E2" s="4" t="str">
        <f>VLOOKUP(A2,HOP!A:L,12,0)</f>
        <v>2250.00</v>
      </c>
      <c r="F2" s="4" t="str">
        <f>VLOOKUP(A2,HOP!A:C,3,0)</f>
        <v>2103594</v>
      </c>
      <c r="G2" s="4">
        <f>D2-E2</f>
        <v>0</v>
      </c>
      <c r="H2" s="4" t="str">
        <f>$H$1&amp;F2</f>
        <v>，2103594</v>
      </c>
      <c r="I2" s="4" t="str">
        <f>VLOOKUP(A2,HOP!A:T,20,0)</f>
        <v>直采</v>
      </c>
    </row>
    <row r="3" s="4" customFormat="1" spans="1:9">
      <c r="A3" s="4">
        <v>15135157032</v>
      </c>
      <c r="B3" s="5">
        <v>44328</v>
      </c>
      <c r="C3" s="5">
        <v>44330</v>
      </c>
      <c r="D3" s="4">
        <v>4400</v>
      </c>
      <c r="E3" s="4" t="str">
        <f>VLOOKUP(A3,HOP!A:L,12,0)</f>
        <v>4400.00</v>
      </c>
      <c r="F3" s="4" t="str">
        <f>VLOOKUP(A3,HOP!A:C,3,0)</f>
        <v>2106037</v>
      </c>
      <c r="G3" s="4">
        <f>D3-E3</f>
        <v>0</v>
      </c>
      <c r="H3" s="4" t="str">
        <f>$H$1&amp;F3</f>
        <v>，2106037</v>
      </c>
      <c r="I3" s="4" t="str">
        <f>VLOOKUP(A3,HOP!A:T,20,0)</f>
        <v>直采</v>
      </c>
    </row>
    <row r="4" s="4" customFormat="1" spans="1:9">
      <c r="A4" s="4">
        <v>15143233937</v>
      </c>
      <c r="B4" s="5">
        <v>44329</v>
      </c>
      <c r="C4" s="5">
        <v>44330</v>
      </c>
      <c r="D4" s="4">
        <v>390</v>
      </c>
      <c r="E4" s="4" t="str">
        <f>VLOOKUP(A4,HOP!A:L,12,0)</f>
        <v>390.00</v>
      </c>
      <c r="F4" s="4" t="str">
        <f>VLOOKUP(A4,HOP!A:C,3,0)</f>
        <v>2108040</v>
      </c>
      <c r="G4" s="4">
        <f>D4-E4</f>
        <v>0</v>
      </c>
      <c r="H4" s="4" t="str">
        <f>$H$1&amp;F4</f>
        <v>，2108040</v>
      </c>
      <c r="I4" s="4" t="str">
        <f>VLOOKUP(A4,HOP!A:T,20,0)</f>
        <v>直采</v>
      </c>
    </row>
    <row r="5" s="4" customFormat="1" spans="1:9">
      <c r="A5" s="4">
        <v>15179512242</v>
      </c>
      <c r="B5" s="5">
        <v>44329</v>
      </c>
      <c r="C5" s="5">
        <v>44330</v>
      </c>
      <c r="D5" s="4">
        <v>480</v>
      </c>
      <c r="E5" s="4" t="str">
        <f>VLOOKUP(A5,HOP!A:L,12,0)</f>
        <v>480.00</v>
      </c>
      <c r="F5" s="4" t="str">
        <f>VLOOKUP(A5,HOP!A:C,3,0)</f>
        <v>2108324</v>
      </c>
      <c r="G5" s="4">
        <f>D5-E5</f>
        <v>0</v>
      </c>
      <c r="H5" s="4" t="str">
        <f>$H$1&amp;F5</f>
        <v>，2108324</v>
      </c>
      <c r="I5" s="4" t="str">
        <f>VLOOKUP(A5,HOP!A:T,20,0)</f>
        <v>直采</v>
      </c>
    </row>
    <row r="7" spans="4:4">
      <c r="D7" s="4">
        <f>SUM(D2:D6)</f>
        <v>7520</v>
      </c>
    </row>
    <row r="9" spans="1:1">
      <c r="A9" s="4" t="s">
        <v>42</v>
      </c>
    </row>
    <row r="10" spans="1:1">
      <c r="A10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F25" sqref="F25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</row>
    <row r="2" s="1" customFormat="1" spans="1:20">
      <c r="A2" s="3">
        <v>15179512242</v>
      </c>
      <c r="B2" s="1" t="s">
        <v>61</v>
      </c>
      <c r="C2" s="1" t="s">
        <v>62</v>
      </c>
      <c r="D2" s="1" t="s">
        <v>63</v>
      </c>
      <c r="E2" s="1" t="s">
        <v>40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</row>
    <row r="3" s="1" customFormat="1" spans="1:20">
      <c r="A3" s="3">
        <v>15143233937</v>
      </c>
      <c r="B3" s="1" t="s">
        <v>61</v>
      </c>
      <c r="C3" s="1" t="s">
        <v>76</v>
      </c>
      <c r="D3" s="1" t="s">
        <v>77</v>
      </c>
      <c r="E3" s="1" t="s">
        <v>37</v>
      </c>
      <c r="F3" s="1" t="s">
        <v>64</v>
      </c>
      <c r="G3" s="1" t="s">
        <v>65</v>
      </c>
      <c r="H3" s="1" t="s">
        <v>66</v>
      </c>
      <c r="I3" s="1" t="s">
        <v>78</v>
      </c>
      <c r="J3" s="1" t="s">
        <v>68</v>
      </c>
      <c r="K3" s="1" t="s">
        <v>78</v>
      </c>
      <c r="L3" s="1" t="s">
        <v>78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79</v>
      </c>
      <c r="R3" s="1" t="s">
        <v>73</v>
      </c>
      <c r="S3" s="1" t="s">
        <v>74</v>
      </c>
      <c r="T3" s="1" t="s">
        <v>75</v>
      </c>
    </row>
    <row r="4" s="1" customFormat="1" spans="1:20">
      <c r="A4" s="3">
        <v>15135157032</v>
      </c>
      <c r="B4" s="1" t="s">
        <v>80</v>
      </c>
      <c r="C4" s="1" t="s">
        <v>81</v>
      </c>
      <c r="D4" s="1" t="s">
        <v>82</v>
      </c>
      <c r="E4" s="1" t="s">
        <v>34</v>
      </c>
      <c r="F4" s="1" t="s">
        <v>83</v>
      </c>
      <c r="G4" s="1" t="s">
        <v>65</v>
      </c>
      <c r="H4" s="1" t="s">
        <v>66</v>
      </c>
      <c r="I4" s="1" t="s">
        <v>84</v>
      </c>
      <c r="J4" s="1" t="s">
        <v>68</v>
      </c>
      <c r="K4" s="1" t="s">
        <v>84</v>
      </c>
      <c r="L4" s="1" t="s">
        <v>84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85</v>
      </c>
      <c r="R4" s="1" t="s">
        <v>73</v>
      </c>
      <c r="S4" s="1" t="s">
        <v>74</v>
      </c>
      <c r="T4" s="1" t="s">
        <v>75</v>
      </c>
    </row>
    <row r="5" s="1" customFormat="1" spans="1:20">
      <c r="A5" s="3">
        <v>15122184949</v>
      </c>
      <c r="B5" s="1" t="s">
        <v>86</v>
      </c>
      <c r="C5" s="1" t="s">
        <v>87</v>
      </c>
      <c r="D5" s="1" t="s">
        <v>82</v>
      </c>
      <c r="E5" s="1" t="s">
        <v>29</v>
      </c>
      <c r="F5" s="1" t="s">
        <v>64</v>
      </c>
      <c r="G5" s="1" t="s">
        <v>65</v>
      </c>
      <c r="H5" s="1" t="s">
        <v>66</v>
      </c>
      <c r="I5" s="1" t="s">
        <v>88</v>
      </c>
      <c r="J5" s="1" t="s">
        <v>68</v>
      </c>
      <c r="K5" s="1" t="s">
        <v>88</v>
      </c>
      <c r="L5" s="1" t="s">
        <v>88</v>
      </c>
      <c r="M5" s="1" t="s">
        <v>69</v>
      </c>
      <c r="N5" s="1" t="s">
        <v>69</v>
      </c>
      <c r="O5" s="1" t="s">
        <v>70</v>
      </c>
      <c r="P5" s="1" t="s">
        <v>71</v>
      </c>
      <c r="Q5" s="1" t="s">
        <v>89</v>
      </c>
      <c r="R5" s="1" t="s">
        <v>73</v>
      </c>
      <c r="S5" s="1" t="s">
        <v>74</v>
      </c>
      <c r="T5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2021-05-29T01:33:16Z</dcterms:created>
  <dcterms:modified xsi:type="dcterms:W3CDTF">2021-05-29T01:39:41Z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96549D027783438DAA416E48AA7822B8</vt:lpwstr>
  </property>
  <property fmtid="{D5CDD505-2E9C-101B-9397-08002B2CF9AE}" pid="3" name="KSOProductBuildVer">
    <vt:lpwstr>2052-11.1.0.10495</vt:lpwstr>
  </property>
</Properties>
</file>