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对账!$1:$10</definedName>
  </definedNames>
  <calcPr calcId="144525"/>
</workbook>
</file>

<file path=xl/sharedStrings.xml><?xml version="1.0" encoding="utf-8"?>
<sst xmlns="http://schemas.openxmlformats.org/spreadsheetml/2006/main" count="116" uniqueCount="77">
  <si>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</si>
  <si>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</si>
  <si>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</si>
  <si>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</si>
  <si>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</si>
  <si>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</si>
  <si>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</si>
  <si>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</si>
  <si>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</si>
  <si>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</si>
  <si>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</si>
  <si>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</si>
  <si>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</si>
  <si>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</si>
  <si>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</si>
  <si>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</si>
  <si>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</si>
  <si>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</si>
  <si>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</si>
  <si>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</si>
  <si>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</si>
  <si>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</si>
  <si>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</si>
  <si>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</si>
  <si>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Ctrip</t>
  </si>
  <si>
    <t>正常</t>
  </si>
  <si>
    <t>[新加坡]新加坡喜来登酒店 (Staycation Approved)(Sheraton Towers Singapore (Staycation Approved))(2871814)</t>
  </si>
  <si>
    <t>豪华特大床房&lt;双人入住&gt;&lt;特价&gt;&lt;双早&gt;</t>
  </si>
  <si>
    <t>CNY</t>
  </si>
  <si>
    <t>Percy-Davis/Alexander</t>
  </si>
  <si>
    <t>CA2019210531CNY-W</t>
  </si>
  <si>
    <t>未提现</t>
  </si>
  <si>
    <t>携程开票</t>
  </si>
  <si>
    <t>[西归浦市]济州神话世界萨默塞特服务公寓(Somerset Jeju Shinhwa World)(15303721)</t>
  </si>
  <si>
    <t>家庭地暖套房&lt;今日特价 &gt;&lt;五人入住&gt;&lt;无早&gt;</t>
  </si>
  <si>
    <t>JUNG/Hyundan,Cui/Donghua,Jung/Yura,Lee/Sunok</t>
  </si>
  <si>
    <t>取消</t>
  </si>
  <si>
    <t>[曼谷]艾里四分之一UHG酒店(The Quarter Ari by Uhg)(69373701)</t>
  </si>
  <si>
    <t>高级特大床房&lt;双人入住&gt;&lt;无早&gt;</t>
  </si>
  <si>
    <t>silapavisut/Watcharin</t>
  </si>
  <si>
    <t>，</t>
  </si>
  <si>
    <t>A210531105145481</t>
  </si>
  <si>
    <t>CNY / HKD 当前参考汇率: 1.219649701</t>
  </si>
  <si>
    <t>总计：1725 CNY/
2103.9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</si>
  <si>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</si>
  <si>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</si>
  <si>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</si>
  <si>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</si>
  <si>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</si>
  <si>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</si>
  <si>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</si>
  <si>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</si>
  <si>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</si>
  <si>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</si>
  <si>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</si>
  <si>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</si>
  <si>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</si>
  <si>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</si>
  <si>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</si>
  <si>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</si>
  <si>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</si>
  <si>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2021-05-16</t>
  </si>
  <si>
    <t>2118853</t>
  </si>
  <si>
    <t>济州神话世界盛捷服务公寓</t>
  </si>
  <si>
    <t>JUNG Hyundan,Cui Donghua,Jung Yura,Lee Sunok</t>
  </si>
  <si>
    <t>2021-05-23</t>
  </si>
  <si>
    <t>2021-05-24</t>
  </si>
  <si>
    <t>退房日周结</t>
  </si>
  <si>
    <t>1725.00</t>
  </si>
  <si>
    <t>RMB</t>
  </si>
  <si>
    <t>0</t>
  </si>
  <si>
    <t>0.00</t>
  </si>
  <si>
    <t>携程国际直连(DD)</t>
  </si>
  <si>
    <t>2021-05-18 12:59:39</t>
  </si>
  <si>
    <t>否</t>
  </si>
  <si>
    <t>汇智国际旅游发展有限公司</t>
  </si>
  <si>
    <t>直采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</si>
</sst>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6" fillId="6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4" borderId="2" applyNumberFormat="0" applyFont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2" fillId="16" borderId="4" applyNumberFormat="0" applyAlignment="0" applyProtection="0">
      <alignment vertical="center"/>
    </xf>
    <xf numFmtId="0" fontId="20" fillId="16" borderId="1" applyNumberFormat="0" applyAlignment="0" applyProtection="0">
      <alignment vertical="center"/>
    </xf>
    <xf numFmtId="0" fontId="21" fillId="23" borderId="8" applyNumberFormat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ont="1" applyFill="1" applyAlignment="1">
      <alignment vertical="center"/>
    </xf>
    <xf numFmtId="14" fontId="0" fillId="0" borderId="0" xfId="0" applyNumberFormat="1" applyFont="1" applyFill="1" applyAlignment="1">
      <alignment vertical="center"/>
    </xf>
    <xf numFmtId="22" fontId="0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6"/>
  <sheetViews>
    <sheetView workbookViewId="0">
      <selection activeCell="A1" sqref="$A1:$XFD1048576"/>
    </sheetView>
  </sheetViews>
  <sheetFormatPr defaultColWidth="9" defaultRowHeight="13.5" outlineLevelRow="5"/>
  <cols>
    <col min="1" max="16384" width="9" style="4"/>
  </cols>
  <sheetData>
    <row r="1" s="4" customFormat="1" spans="1:24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</row>
    <row r="2" s="4" customFormat="1" spans="1:24">
      <c r="A2" s="4">
        <v>15190916030</v>
      </c>
      <c r="B2" s="4" t="s">
        <v>24</v>
      </c>
      <c r="C2" s="4" t="s">
        <v>25</v>
      </c>
      <c r="D2" s="4" t="s">
        <v>26</v>
      </c>
      <c r="E2" s="4" t="s">
        <v>27</v>
      </c>
      <c r="F2" s="5">
        <v>44342</v>
      </c>
      <c r="G2" s="5">
        <v>44343</v>
      </c>
      <c r="H2" s="4">
        <v>1</v>
      </c>
      <c r="I2" s="4">
        <v>1</v>
      </c>
      <c r="J2" s="4">
        <v>1</v>
      </c>
      <c r="K2" s="4" t="s">
        <v>28</v>
      </c>
      <c r="L2" s="4">
        <v>855</v>
      </c>
      <c r="M2" s="4">
        <v>855</v>
      </c>
      <c r="N2" s="4" t="s">
        <v>29</v>
      </c>
      <c r="O2" s="4" t="s">
        <v>30</v>
      </c>
      <c r="P2" s="4" t="s">
        <v>31</v>
      </c>
      <c r="Q2" s="4">
        <v>0</v>
      </c>
      <c r="R2" s="6">
        <v>44328</v>
      </c>
      <c r="S2" s="5">
        <v>44347</v>
      </c>
      <c r="T2" s="4" t="s">
        <v>32</v>
      </c>
      <c r="U2" s="4">
        <v>855</v>
      </c>
      <c r="V2" s="4">
        <v>0</v>
      </c>
      <c r="W2" s="4">
        <v>0</v>
      </c>
      <c r="X2" s="4">
        <v>2110712</v>
      </c>
    </row>
    <row r="3" s="4" customFormat="1" spans="1:24">
      <c r="A3" s="4">
        <v>15204395027</v>
      </c>
      <c r="B3" s="4" t="s">
        <v>24</v>
      </c>
      <c r="C3" s="4" t="s">
        <v>25</v>
      </c>
      <c r="D3" s="4" t="s">
        <v>33</v>
      </c>
      <c r="E3" s="4" t="s">
        <v>34</v>
      </c>
      <c r="F3" s="5">
        <v>44339</v>
      </c>
      <c r="G3" s="5">
        <v>44340</v>
      </c>
      <c r="H3" s="4">
        <v>1</v>
      </c>
      <c r="I3" s="4">
        <v>1</v>
      </c>
      <c r="J3" s="4">
        <v>1</v>
      </c>
      <c r="K3" s="4" t="s">
        <v>28</v>
      </c>
      <c r="L3" s="4">
        <v>1725</v>
      </c>
      <c r="M3" s="4">
        <v>1725</v>
      </c>
      <c r="N3" s="4" t="s">
        <v>35</v>
      </c>
      <c r="O3" s="4" t="s">
        <v>30</v>
      </c>
      <c r="P3" s="4" t="s">
        <v>31</v>
      </c>
      <c r="Q3" s="4">
        <v>0</v>
      </c>
      <c r="R3" s="6">
        <v>44332</v>
      </c>
      <c r="S3" s="5">
        <v>44347</v>
      </c>
      <c r="T3" s="4" t="s">
        <v>32</v>
      </c>
      <c r="U3" s="4">
        <v>1725</v>
      </c>
      <c r="V3" s="4">
        <v>0</v>
      </c>
      <c r="W3" s="4">
        <v>0</v>
      </c>
      <c r="X3" s="4">
        <v>2118853</v>
      </c>
    </row>
    <row r="4" s="4" customFormat="1" spans="1:24">
      <c r="A4" s="4">
        <v>15190916030</v>
      </c>
      <c r="B4" s="4" t="s">
        <v>24</v>
      </c>
      <c r="C4" s="4" t="s">
        <v>36</v>
      </c>
      <c r="D4" s="4" t="s">
        <v>26</v>
      </c>
      <c r="E4" s="4" t="s">
        <v>27</v>
      </c>
      <c r="F4" s="5">
        <v>44342</v>
      </c>
      <c r="G4" s="5">
        <v>44343</v>
      </c>
      <c r="H4" s="4">
        <v>1</v>
      </c>
      <c r="I4" s="4">
        <v>1</v>
      </c>
      <c r="J4" s="4">
        <v>1</v>
      </c>
      <c r="K4" s="4" t="s">
        <v>28</v>
      </c>
      <c r="L4" s="4">
        <v>-855</v>
      </c>
      <c r="M4" s="4">
        <v>-855</v>
      </c>
      <c r="N4" s="4" t="s">
        <v>29</v>
      </c>
      <c r="O4" s="4" t="s">
        <v>30</v>
      </c>
      <c r="P4" s="4" t="s">
        <v>31</v>
      </c>
      <c r="Q4" s="4">
        <v>0</v>
      </c>
      <c r="R4" s="6">
        <v>44328</v>
      </c>
      <c r="S4" s="5">
        <v>44347</v>
      </c>
      <c r="T4" s="4" t="s">
        <v>32</v>
      </c>
      <c r="U4" s="4">
        <v>-855</v>
      </c>
      <c r="V4" s="4">
        <v>0</v>
      </c>
      <c r="W4" s="4">
        <v>0</v>
      </c>
      <c r="X4" s="4">
        <v>2110712</v>
      </c>
    </row>
    <row r="5" s="4" customFormat="1" spans="1:24">
      <c r="A5" s="4">
        <v>15254045261</v>
      </c>
      <c r="B5" s="4" t="s">
        <v>24</v>
      </c>
      <c r="C5" s="4" t="s">
        <v>25</v>
      </c>
      <c r="D5" s="4" t="s">
        <v>37</v>
      </c>
      <c r="E5" s="4" t="s">
        <v>38</v>
      </c>
      <c r="F5" s="5">
        <v>44341</v>
      </c>
      <c r="G5" s="5">
        <v>44342</v>
      </c>
      <c r="H5" s="4">
        <v>1</v>
      </c>
      <c r="I5" s="4">
        <v>1</v>
      </c>
      <c r="J5" s="4">
        <v>1</v>
      </c>
      <c r="K5" s="4" t="s">
        <v>28</v>
      </c>
      <c r="L5" s="4">
        <v>195</v>
      </c>
      <c r="M5" s="4">
        <v>195</v>
      </c>
      <c r="N5" s="4" t="s">
        <v>39</v>
      </c>
      <c r="O5" s="4" t="s">
        <v>30</v>
      </c>
      <c r="P5" s="4" t="s">
        <v>31</v>
      </c>
      <c r="Q5" s="4">
        <v>0</v>
      </c>
      <c r="R5" s="6">
        <v>44341</v>
      </c>
      <c r="S5" s="5">
        <v>44347</v>
      </c>
      <c r="T5" s="4" t="s">
        <v>32</v>
      </c>
      <c r="U5" s="4">
        <v>195</v>
      </c>
      <c r="V5" s="4">
        <v>0</v>
      </c>
      <c r="W5" s="4">
        <v>0</v>
      </c>
      <c r="X5" s="4">
        <v>2131142</v>
      </c>
    </row>
    <row r="6" s="4" customFormat="1" spans="1:24">
      <c r="A6" s="4">
        <v>15254045261</v>
      </c>
      <c r="B6" s="4" t="s">
        <v>24</v>
      </c>
      <c r="C6" s="4" t="s">
        <v>36</v>
      </c>
      <c r="D6" s="4" t="s">
        <v>37</v>
      </c>
      <c r="E6" s="4" t="s">
        <v>38</v>
      </c>
      <c r="F6" s="5">
        <v>44341</v>
      </c>
      <c r="G6" s="5">
        <v>44342</v>
      </c>
      <c r="H6" s="4">
        <v>1</v>
      </c>
      <c r="I6" s="4">
        <v>1</v>
      </c>
      <c r="J6" s="4">
        <v>1</v>
      </c>
      <c r="K6" s="4" t="s">
        <v>28</v>
      </c>
      <c r="L6" s="4">
        <v>-195</v>
      </c>
      <c r="M6" s="4">
        <v>-195</v>
      </c>
      <c r="N6" s="4" t="s">
        <v>39</v>
      </c>
      <c r="O6" s="4" t="s">
        <v>30</v>
      </c>
      <c r="P6" s="4" t="s">
        <v>31</v>
      </c>
      <c r="Q6" s="4">
        <v>0</v>
      </c>
      <c r="R6" s="6">
        <v>44341</v>
      </c>
      <c r="S6" s="5">
        <v>44347</v>
      </c>
      <c r="T6" s="4" t="s">
        <v>32</v>
      </c>
      <c r="U6" s="4">
        <v>-195</v>
      </c>
      <c r="V6" s="4">
        <v>0</v>
      </c>
      <c r="W6" s="4">
        <v>0</v>
      </c>
      <c r="X6" s="4">
        <v>2131142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0"/>
  <sheetViews>
    <sheetView tabSelected="1" workbookViewId="0">
      <selection activeCell="A8" sqref="A8:A10"/>
    </sheetView>
  </sheetViews>
  <sheetFormatPr defaultColWidth="9" defaultRowHeight="13.5"/>
  <cols>
    <col min="1" max="1" width="13.5" style="4" customWidth="1"/>
    <col min="2" max="3" width="10.375" style="4"/>
    <col min="4" max="16363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40</v>
      </c>
    </row>
    <row r="2" s="4" customFormat="1" hidden="1" spans="1:9">
      <c r="A2" s="4">
        <v>15190916030</v>
      </c>
      <c r="B2" s="5">
        <v>44342</v>
      </c>
      <c r="C2" s="5">
        <v>44343</v>
      </c>
      <c r="D2" s="4">
        <v>0</v>
      </c>
      <c r="E2" s="4" t="e">
        <f>VLOOKUP(A2,HOP!A:L,12,0)</f>
        <v>#N/A</v>
      </c>
      <c r="F2" s="4" t="e">
        <f>VLOOKUP(A2,HOP!A:C,3,0)</f>
        <v>#N/A</v>
      </c>
      <c r="G2" s="4" t="e">
        <f>D2-E2</f>
        <v>#N/A</v>
      </c>
      <c r="H2" s="4" t="e">
        <f>$H$1&amp;F2</f>
        <v>#N/A</v>
      </c>
      <c r="I2" s="4" t="e">
        <f>VLOOKUP(A2,HOP!A:T,20,0)</f>
        <v>#N/A</v>
      </c>
    </row>
    <row r="3" s="4" customFormat="1" spans="1:9">
      <c r="A3" s="4">
        <v>15204395027</v>
      </c>
      <c r="B3" s="5">
        <v>44339</v>
      </c>
      <c r="C3" s="5">
        <v>44340</v>
      </c>
      <c r="D3" s="4">
        <v>1725</v>
      </c>
      <c r="E3" s="4" t="str">
        <f>VLOOKUP(A3,HOP!A:L,12,0)</f>
        <v>1725.00</v>
      </c>
      <c r="F3" s="4" t="str">
        <f>VLOOKUP(A3,HOP!A:C,3,0)</f>
        <v>2118853</v>
      </c>
      <c r="G3" s="4">
        <f>D3-E3</f>
        <v>0</v>
      </c>
      <c r="H3" s="4" t="str">
        <f>$H$1&amp;F3</f>
        <v>，2118853</v>
      </c>
      <c r="I3" s="4" t="str">
        <f>VLOOKUP(A3,HOP!A:T,20,0)</f>
        <v>直采</v>
      </c>
    </row>
    <row r="4" s="4" customFormat="1" hidden="1" spans="1:9">
      <c r="A4" s="4">
        <v>15254045261</v>
      </c>
      <c r="B4" s="5">
        <v>44341</v>
      </c>
      <c r="C4" s="5">
        <v>44342</v>
      </c>
      <c r="D4" s="4">
        <v>0</v>
      </c>
      <c r="E4" s="4" t="e">
        <f>VLOOKUP(A4,HOP!A:L,12,0)</f>
        <v>#N/A</v>
      </c>
      <c r="F4" s="4" t="e">
        <f>VLOOKUP(A4,HOP!A:C,3,0)</f>
        <v>#N/A</v>
      </c>
      <c r="G4" s="4" t="e">
        <f>D4-E4</f>
        <v>#N/A</v>
      </c>
      <c r="H4" s="4" t="e">
        <f>$H$1&amp;F4</f>
        <v>#N/A</v>
      </c>
      <c r="I4" s="4" t="e">
        <f>VLOOKUP(A4,HOP!A:T,20,0)</f>
        <v>#N/A</v>
      </c>
    </row>
    <row r="6" spans="4:4">
      <c r="D6" s="4">
        <f>SUM(D2:D5)</f>
        <v>1725</v>
      </c>
    </row>
    <row r="8" spans="1:1">
      <c r="A8" s="4" t="s">
        <v>41</v>
      </c>
    </row>
    <row r="9" spans="1:1">
      <c r="A9" s="4" t="s">
        <v>42</v>
      </c>
    </row>
    <row r="10" spans="1:1">
      <c r="A10" s="4" t="s">
        <v>43</v>
      </c>
    </row>
  </sheetData>
  <autoFilter ref="A1:XFD10">
    <filterColumn colId="3">
      <customFilters>
        <customFilter operator="equal" val=""/>
        <customFilter operator="equal" val="1725"/>
      </custom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"/>
  <sheetViews>
    <sheetView workbookViewId="0">
      <selection activeCell="B6" sqref="B6"/>
    </sheetView>
  </sheetViews>
  <sheetFormatPr defaultColWidth="8" defaultRowHeight="12.75" outlineLevelRow="1"/>
  <cols>
    <col min="1" max="1" width="11.125" style="1"/>
    <col min="2" max="16383" width="8" style="1"/>
  </cols>
  <sheetData>
    <row r="1" s="1" customFormat="1" spans="1:20">
      <c r="A1" s="2" t="s">
        <v>44</v>
      </c>
      <c r="B1" s="2" t="s">
        <v>45</v>
      </c>
      <c r="C1" s="2" t="s">
        <v>46</v>
      </c>
      <c r="D1" s="2" t="s">
        <v>47</v>
      </c>
      <c r="E1" s="2" t="s">
        <v>13</v>
      </c>
      <c r="F1" s="2" t="s">
        <v>5</v>
      </c>
      <c r="G1" s="2" t="s">
        <v>6</v>
      </c>
      <c r="H1" s="2" t="s">
        <v>48</v>
      </c>
      <c r="I1" s="2" t="s">
        <v>49</v>
      </c>
      <c r="J1" s="2" t="s">
        <v>50</v>
      </c>
      <c r="K1" s="2" t="s">
        <v>51</v>
      </c>
      <c r="L1" s="2" t="s">
        <v>52</v>
      </c>
      <c r="M1" s="2" t="s">
        <v>53</v>
      </c>
      <c r="N1" s="2" t="s">
        <v>54</v>
      </c>
      <c r="O1" s="2" t="s">
        <v>55</v>
      </c>
      <c r="P1" s="2" t="s">
        <v>56</v>
      </c>
      <c r="Q1" s="2" t="s">
        <v>57</v>
      </c>
      <c r="R1" s="2" t="s">
        <v>58</v>
      </c>
      <c r="S1" s="2" t="s">
        <v>59</v>
      </c>
      <c r="T1" s="2" t="s">
        <v>60</v>
      </c>
    </row>
    <row r="2" s="1" customFormat="1" spans="1:20">
      <c r="A2" s="3">
        <v>15204395027</v>
      </c>
      <c r="B2" s="1" t="s">
        <v>61</v>
      </c>
      <c r="C2" s="1" t="s">
        <v>62</v>
      </c>
      <c r="D2" s="1" t="s">
        <v>63</v>
      </c>
      <c r="E2" s="1" t="s">
        <v>64</v>
      </c>
      <c r="F2" s="1" t="s">
        <v>65</v>
      </c>
      <c r="G2" s="1" t="s">
        <v>66</v>
      </c>
      <c r="H2" s="1" t="s">
        <v>67</v>
      </c>
      <c r="I2" s="1" t="s">
        <v>68</v>
      </c>
      <c r="J2" s="1" t="s">
        <v>69</v>
      </c>
      <c r="K2" s="1" t="s">
        <v>68</v>
      </c>
      <c r="L2" s="1" t="s">
        <v>68</v>
      </c>
      <c r="M2" s="1" t="s">
        <v>70</v>
      </c>
      <c r="N2" s="1" t="s">
        <v>70</v>
      </c>
      <c r="O2" s="1" t="s">
        <v>71</v>
      </c>
      <c r="P2" s="1" t="s">
        <v>72</v>
      </c>
      <c r="Q2" s="1" t="s">
        <v>73</v>
      </c>
      <c r="R2" s="1" t="s">
        <v>74</v>
      </c>
      <c r="S2" s="1" t="s">
        <v>75</v>
      </c>
      <c r="T2" s="1" t="s">
        <v>76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2021-05-31T02:45:00Z</dcterms:created>
  <dcterms:modified xsi:type="dcterms:W3CDTF">2021-05-31T02:52:03Z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9C4C6A67BD264CACB150C2A4BC54D642</vt:lpwstr>
  </property>
  <property fmtid="{D5CDD505-2E9C-101B-9397-08002B2CF9AE}" pid="3" name="KSOProductBuildVer">
    <vt:lpwstr>2052-11.1.0.10495</vt:lpwstr>
  </property>
</Properties>
</file>