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<sst xmlns="http://schemas.openxmlformats.org/spreadsheetml/2006/main" count="106" uniqueCount="77">
  <si>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</si>
  <si>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</si>
  <si>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</si>
  <si>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</si>
  <si>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</si>
  <si>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</si>
  <si>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</si>
  <si>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</si>
  <si>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</si>
  <si>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</si>
  <si>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</si>
  <si>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</si>
  <si>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</si>
  <si>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</si>
  <si>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</si>
  <si>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</si>
  <si>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</si>
  <si>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</si>
  <si>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</si>
  <si>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</si>
  <si>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</si>
  <si>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</si>
  <si>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</si>
  <si>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</si>
  <si>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</si>
  <si>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</si>
  <si>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</si>
  <si>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60平开间&lt;双人入住&gt;&lt;双早&gt;&lt;大床&gt;</t>
  </si>
  <si>
    <t>CNY</t>
  </si>
  <si>
    <t>刘璐</t>
  </si>
  <si>
    <t>CA13744210602CNY</t>
  </si>
  <si>
    <t>未提现</t>
  </si>
  <si>
    <t>携程开票</t>
  </si>
  <si>
    <t>[东莞]东莞君汇酒店(76113200)</t>
  </si>
  <si>
    <t>标准单人房&lt;大床&gt;&lt;双人入住&gt;&lt;无早&gt;</t>
  </si>
  <si>
    <t>黄远康</t>
  </si>
  <si>
    <t>取消</t>
  </si>
  <si>
    <t>赔款</t>
  </si>
  <si>
    <t>[常州]常州环球港邮轮酒店(60184180)</t>
  </si>
  <si>
    <t>水手双床房&lt;双人入住&gt;&lt;特价&gt;&lt;单早&gt;</t>
  </si>
  <si>
    <t>盛锋</t>
  </si>
  <si>
    <t>，</t>
  </si>
  <si>
    <t>本期扣款720</t>
  </si>
  <si>
    <t>A210602095557481</t>
  </si>
  <si>
    <t>总计：1530元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</si>
  <si>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</si>
  <si>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</si>
  <si>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</si>
  <si>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</si>
  <si>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</si>
  <si>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</si>
  <si>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</si>
  <si>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</si>
  <si>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</si>
  <si>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</si>
  <si>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</si>
  <si>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</si>
  <si>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</si>
  <si>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</si>
  <si>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</si>
  <si>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</si>
  <si>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</si>
  <si>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2021-05-12</t>
  </si>
  <si>
    <t>2111484</t>
  </si>
  <si>
    <t>上海镛舍酒店</t>
  </si>
  <si>
    <t>2021-05-17</t>
  </si>
  <si>
    <t>2021-05-18</t>
  </si>
  <si>
    <t>退房日月结</t>
  </si>
  <si>
    <t>2250.00</t>
  </si>
  <si>
    <t>RMB</t>
  </si>
  <si>
    <t>0</t>
  </si>
  <si>
    <t>0.00</t>
  </si>
  <si>
    <t>携程汇登国内直连</t>
  </si>
  <si>
    <t>2021-05-12 20:29:00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</si>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</sst>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15193601276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44333</v>
      </c>
      <c r="G2" s="5">
        <v>44334</v>
      </c>
      <c r="H2" s="4">
        <v>1</v>
      </c>
      <c r="I2" s="4">
        <v>1</v>
      </c>
      <c r="J2" s="4">
        <v>1</v>
      </c>
      <c r="K2" s="4" t="s">
        <v>28</v>
      </c>
      <c r="L2" s="4">
        <v>2250</v>
      </c>
      <c r="M2" s="4">
        <v>2250</v>
      </c>
      <c r="N2" s="4" t="s">
        <v>29</v>
      </c>
      <c r="O2" s="4" t="s">
        <v>30</v>
      </c>
      <c r="P2" s="4" t="s">
        <v>31</v>
      </c>
      <c r="Q2" s="4">
        <v>0</v>
      </c>
      <c r="R2" s="6">
        <v>44328</v>
      </c>
      <c r="S2" s="5">
        <v>44349</v>
      </c>
      <c r="T2" s="4" t="s">
        <v>32</v>
      </c>
      <c r="U2" s="4">
        <v>2250</v>
      </c>
      <c r="V2" s="4">
        <v>0</v>
      </c>
      <c r="W2" s="4">
        <v>0</v>
      </c>
      <c r="X2" s="4">
        <v>2111484</v>
      </c>
    </row>
    <row r="3" s="4" customFormat="1" spans="1:23">
      <c r="A3" s="4">
        <v>15205826107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44333</v>
      </c>
      <c r="G3" s="5">
        <v>44334</v>
      </c>
      <c r="H3" s="4">
        <v>1</v>
      </c>
      <c r="I3" s="4">
        <v>1</v>
      </c>
      <c r="J3" s="4">
        <v>1</v>
      </c>
      <c r="K3" s="4" t="s">
        <v>28</v>
      </c>
      <c r="L3" s="4">
        <v>70</v>
      </c>
      <c r="M3" s="4">
        <v>70</v>
      </c>
      <c r="N3" s="4" t="s">
        <v>35</v>
      </c>
      <c r="O3" s="4" t="s">
        <v>30</v>
      </c>
      <c r="P3" s="4" t="s">
        <v>31</v>
      </c>
      <c r="Q3" s="4">
        <v>0</v>
      </c>
      <c r="R3" s="6">
        <v>44333</v>
      </c>
      <c r="S3" s="5">
        <v>44349</v>
      </c>
      <c r="T3" s="4" t="s">
        <v>32</v>
      </c>
      <c r="U3" s="4">
        <v>70</v>
      </c>
      <c r="V3" s="4">
        <v>0</v>
      </c>
      <c r="W3" s="4">
        <v>0</v>
      </c>
    </row>
    <row r="4" s="4" customFormat="1" spans="1:23">
      <c r="A4" s="4">
        <v>15205826107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44333</v>
      </c>
      <c r="G4" s="5">
        <v>44334</v>
      </c>
      <c r="H4" s="4">
        <v>1</v>
      </c>
      <c r="I4" s="4">
        <v>1</v>
      </c>
      <c r="J4" s="4">
        <v>1</v>
      </c>
      <c r="K4" s="4" t="s">
        <v>28</v>
      </c>
      <c r="L4" s="4">
        <v>-70</v>
      </c>
      <c r="M4" s="4">
        <v>-70</v>
      </c>
      <c r="N4" s="4" t="s">
        <v>35</v>
      </c>
      <c r="O4" s="4" t="s">
        <v>30</v>
      </c>
      <c r="P4" s="4" t="s">
        <v>31</v>
      </c>
      <c r="Q4" s="4">
        <v>0</v>
      </c>
      <c r="R4" s="6">
        <v>44333</v>
      </c>
      <c r="S4" s="5">
        <v>44349</v>
      </c>
      <c r="T4" s="4" t="s">
        <v>32</v>
      </c>
      <c r="U4" s="4">
        <v>-70</v>
      </c>
      <c r="V4" s="4">
        <v>0</v>
      </c>
      <c r="W4" s="4">
        <v>0</v>
      </c>
    </row>
    <row r="5" s="4" customFormat="1" spans="1:23">
      <c r="A5" s="4">
        <v>15028262238</v>
      </c>
      <c r="B5" s="4" t="s">
        <v>24</v>
      </c>
      <c r="C5" s="4" t="s">
        <v>37</v>
      </c>
      <c r="D5" s="4" t="s">
        <v>38</v>
      </c>
      <c r="E5" s="4" t="s">
        <v>39</v>
      </c>
      <c r="F5" s="5">
        <v>44318</v>
      </c>
      <c r="G5" s="5">
        <v>44319</v>
      </c>
      <c r="H5" s="4">
        <v>1</v>
      </c>
      <c r="I5" s="4">
        <v>1</v>
      </c>
      <c r="J5" s="4">
        <v>1</v>
      </c>
      <c r="K5" s="4" t="s">
        <v>28</v>
      </c>
      <c r="L5" s="4">
        <v>-720</v>
      </c>
      <c r="M5" s="4">
        <v>-720</v>
      </c>
      <c r="N5" s="4" t="s">
        <v>40</v>
      </c>
      <c r="O5" s="4" t="s">
        <v>30</v>
      </c>
      <c r="P5" s="4" t="s">
        <v>31</v>
      </c>
      <c r="Q5" s="4">
        <v>0</v>
      </c>
      <c r="R5" s="6">
        <v>44313</v>
      </c>
      <c r="S5" s="5">
        <v>44349</v>
      </c>
      <c r="T5" s="4"/>
      <c r="U5" s="4">
        <v>0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"/>
  <sheetViews>
    <sheetView tabSelected="1" workbookViewId="0">
      <selection activeCell="E30" sqref="E30"/>
    </sheetView>
  </sheetViews>
  <sheetFormatPr defaultColWidth="9" defaultRowHeight="13.5"/>
  <cols>
    <col min="1" max="1" width="14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15193601276</v>
      </c>
      <c r="B2" s="5">
        <v>44333</v>
      </c>
      <c r="C2" s="5">
        <v>44334</v>
      </c>
      <c r="D2" s="4">
        <v>2250</v>
      </c>
      <c r="E2" s="4" t="str">
        <f>VLOOKUP(A2,HOP!A:L,12,0)</f>
        <v>2250.00</v>
      </c>
      <c r="F2" s="4" t="str">
        <f>VLOOKUP(A2,HOP!A:C,3,0)</f>
        <v>2111484</v>
      </c>
      <c r="G2" s="4">
        <f>D2-E2</f>
        <v>0</v>
      </c>
      <c r="H2" s="4" t="str">
        <f>$H$1&amp;F2</f>
        <v>，2111484</v>
      </c>
      <c r="I2" s="4" t="str">
        <f>VLOOKUP(A2,HOP!A:T,20,0)</f>
        <v>直采</v>
      </c>
    </row>
    <row r="3" s="4" customFormat="1" hidden="1" spans="1:9">
      <c r="A3" s="4">
        <v>15205826107</v>
      </c>
      <c r="B3" s="5">
        <v>44333</v>
      </c>
      <c r="C3" s="5">
        <v>44334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10">
      <c r="A4" s="4">
        <v>15028262238</v>
      </c>
      <c r="B4" s="5">
        <v>44318</v>
      </c>
      <c r="C4" s="5">
        <v>44319</v>
      </c>
      <c r="D4" s="4">
        <v>-720</v>
      </c>
      <c r="E4" s="4" t="e">
        <f>VLOOKUP(A4,HOP!A:L,12,0)</f>
        <v>#N/A</v>
      </c>
      <c r="F4" s="4">
        <v>2087727</v>
      </c>
      <c r="G4" s="4" t="e">
        <f>D4-E4</f>
        <v>#N/A</v>
      </c>
      <c r="H4" s="4" t="str">
        <f>$H$1&amp;F4</f>
        <v>，2087727</v>
      </c>
      <c r="I4" s="4" t="e">
        <f>VLOOKUP(A4,HOP!A:T,20,0)</f>
        <v>#N/A</v>
      </c>
      <c r="J4" s="4" t="s">
        <v>42</v>
      </c>
    </row>
    <row r="6" spans="4:4">
      <c r="D6" s="4">
        <f>SUM(D2:D5)</f>
        <v>1530</v>
      </c>
    </row>
    <row r="8" spans="1:1">
      <c r="A8" s="4" t="s">
        <v>43</v>
      </c>
    </row>
    <row r="9" spans="1:1">
      <c r="A9" s="4" t="s">
        <v>44</v>
      </c>
    </row>
  </sheetData>
  <autoFilter ref="A1:XFD6">
    <filterColumn colId="3">
      <filters blank="1">
        <filter val="-720"/>
        <filter val="1530"/>
        <filter val="2250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15193601276</v>
      </c>
      <c r="B2" s="1" t="s">
        <v>62</v>
      </c>
      <c r="C2" s="1" t="s">
        <v>63</v>
      </c>
      <c r="D2" s="1" t="s">
        <v>64</v>
      </c>
      <c r="E2" s="1" t="s">
        <v>29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2021-06-02T01:50:09Z</dcterms:created>
  <dcterms:modified xsi:type="dcterms:W3CDTF">2021-06-02T01:55:46Z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1B6A793449AE429E87C9F83A5CDF544E</vt:lpwstr>
  </property>
  <property fmtid="{D5CDD505-2E9C-101B-9397-08002B2CF9AE}" pid="3" name="KSOProductBuildVer">
    <vt:lpwstr>2052-11.1.0.10495</vt:lpwstr>
  </property>
</Properties>
</file>