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对账!$A$1:$AF$12</definedName>
  </definedNames>
  <calcPr calcId="144525"/>
</workbook>
</file>

<file path=xl/sharedStrings.xml><?xml version="1.0" encoding="utf-8"?>
<sst xmlns="http://schemas.openxmlformats.org/spreadsheetml/2006/main" count="717" uniqueCount="250">
  <si>
    <t>去哪儿网酒店预付对账单</t>
  </si>
  <si>
    <t>供应商名称：</t>
  </si>
  <si>
    <t>港丰国际</t>
  </si>
  <si>
    <t>结算周期：</t>
  </si>
  <si>
    <t>2021-05-24至2021-05-30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</si>
  <si>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</si>
  <si>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</si>
  <si>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</si>
  <si>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</si>
  <si>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</si>
  <si>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</si>
  <si>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</si>
  <si>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</si>
  <si>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</si>
  <si>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</si>
  <si>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</si>
  <si>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</si>
  <si>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</si>
  <si>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</si>
  <si>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</si>
  <si>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¥11,639.00</t>
  </si>
  <si>
    <t>¥253.00</t>
  </si>
  <si>
    <t>¥951.00</t>
  </si>
  <si>
    <t>-¥300.00</t>
  </si>
  <si>
    <t>¥10,135.00</t>
  </si>
  <si>
    <t>分类信息</t>
  </si>
  <si>
    <t>业务类型</t>
  </si>
  <si>
    <t>酒店预付（点击查看明细）</t>
  </si>
  <si>
    <t>¥10,435.00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</si>
  <si>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</si>
  <si>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</si>
  <si>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</si>
  <si>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</si>
  <si>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</si>
  <si>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</si>
  <si>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</si>
  <si>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</si>
  <si>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</si>
  <si>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</si>
  <si>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</si>
  <si>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</si>
  <si>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</si>
  <si>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</si>
  <si>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</si>
  <si>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</si>
  <si>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</si>
  <si>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</si>
  <si>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</si>
  <si>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</si>
  <si>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</si>
  <si>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</si>
  <si>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</si>
  <si>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</si>
  <si>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</si>
  <si>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</si>
  <si>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</si>
  <si>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</si>
  <si>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</si>
  <si>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</si>
  <si>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</si>
  <si>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</si>
  <si>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</si>
  <si>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</si>
  <si>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</si>
  <si>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</si>
  <si>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</si>
  <si>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</si>
  <si>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</si>
  <si>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</si>
  <si>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</si>
  <si>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</si>
  <si>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</si>
  <si>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702636678205</t>
  </si>
  <si>
    <t>2121675</t>
  </si>
  <si>
    <t>酒店预付</t>
  </si>
  <si>
    <t>否</t>
  </si>
  <si>
    <t>普通</t>
  </si>
  <si>
    <t>800157715</t>
  </si>
  <si>
    <t>澳门JW万豪酒店</t>
  </si>
  <si>
    <t>1619975</t>
  </si>
  <si>
    <t>PANG/ZHANJUN|CHEN/XINQI</t>
  </si>
  <si>
    <t>2021-05-18</t>
  </si>
  <si>
    <t>2021-05-23</t>
  </si>
  <si>
    <t>2021-05-24</t>
  </si>
  <si>
    <t>¥696.00</t>
  </si>
  <si>
    <t>¥53.00</t>
  </si>
  <si>
    <t>¥643.00</t>
  </si>
  <si>
    <t>Deluxe Queen Room</t>
  </si>
  <si>
    <t>WEBSITE</t>
  </si>
  <si>
    <t>702636257589</t>
  </si>
  <si>
    <t>2121612</t>
  </si>
  <si>
    <t>158582012</t>
  </si>
  <si>
    <t>曼谷素万那普艾美高尔夫水疗度假酒店</t>
  </si>
  <si>
    <t>WEITANG/YUAN</t>
  </si>
  <si>
    <t>¥483.00</t>
  </si>
  <si>
    <t>¥37.00</t>
  </si>
  <si>
    <t>¥446.00</t>
  </si>
  <si>
    <t>Grande Deluxe Golf view 2 Double room</t>
  </si>
  <si>
    <t>702644872111</t>
  </si>
  <si>
    <t>2132518</t>
  </si>
  <si>
    <t>189425180</t>
  </si>
  <si>
    <t>曼谷JW万豪酒店</t>
  </si>
  <si>
    <t>YANG/HAIDONG|PAN/YIMING</t>
  </si>
  <si>
    <t>2021-05-26</t>
  </si>
  <si>
    <t>2021-05-27</t>
  </si>
  <si>
    <t>¥1,168.00</t>
  </si>
  <si>
    <t>¥112.00</t>
  </si>
  <si>
    <t>¥1,056.00</t>
  </si>
  <si>
    <t>Deluxe king room</t>
  </si>
  <si>
    <t>702645724468</t>
  </si>
  <si>
    <t>2133137</t>
  </si>
  <si>
    <t>808806745</t>
  </si>
  <si>
    <t>香港富荟旺角酒店</t>
  </si>
  <si>
    <t>WU/HIUFAIJOHNSON</t>
  </si>
  <si>
    <t>2021-05-28</t>
  </si>
  <si>
    <t>2021-05-27 10:32:25</t>
  </si>
  <si>
    <t>iSelect</t>
  </si>
  <si>
    <t>702645661646</t>
  </si>
  <si>
    <t>2133963</t>
  </si>
  <si>
    <t>855705500</t>
  </si>
  <si>
    <t>香港帝逸酒店</t>
  </si>
  <si>
    <t>CHEN/BAOZHU</t>
  </si>
  <si>
    <t>¥426.00</t>
  </si>
  <si>
    <t>¥33.00</t>
  </si>
  <si>
    <t>¥393.00</t>
  </si>
  <si>
    <t>Standard Room with Queen Bed</t>
  </si>
  <si>
    <t>702624977796</t>
  </si>
  <si>
    <t>2102427</t>
  </si>
  <si>
    <t>158574737</t>
  </si>
  <si>
    <t>新加坡庄家大酒店 (Staycation Approved)</t>
  </si>
  <si>
    <t>XU/YIREN|XU/YANG</t>
  </si>
  <si>
    <t>2021-05-06</t>
  </si>
  <si>
    <t>2021-05-14</t>
  </si>
  <si>
    <t>2021-05-29</t>
  </si>
  <si>
    <t>¥6,720.00</t>
  </si>
  <si>
    <t>¥540.00</t>
  </si>
  <si>
    <t>¥6,180.00</t>
  </si>
  <si>
    <t>Superior Double Room</t>
  </si>
  <si>
    <t>702645831253</t>
  </si>
  <si>
    <t>2134304</t>
  </si>
  <si>
    <t>238634990</t>
  </si>
  <si>
    <t>澳门万龙酒店</t>
  </si>
  <si>
    <t>HUANG/GUIXIONG</t>
  </si>
  <si>
    <t>¥290.00</t>
  </si>
  <si>
    <t>¥25.00</t>
  </si>
  <si>
    <t>¥265.00</t>
  </si>
  <si>
    <t>grand suite twin</t>
  </si>
  <si>
    <t>702646082520</t>
  </si>
  <si>
    <t>2135581</t>
  </si>
  <si>
    <t>221905052</t>
  </si>
  <si>
    <t>澳门凯旋门酒店</t>
  </si>
  <si>
    <t>SUI/ZHIMIN</t>
  </si>
  <si>
    <t>¥405.00</t>
  </si>
  <si>
    <t>¥44.00</t>
  </si>
  <si>
    <t>¥361.00</t>
  </si>
  <si>
    <t>premier king-size room</t>
  </si>
  <si>
    <t>702647567235</t>
  </si>
  <si>
    <t>2137319</t>
  </si>
  <si>
    <t>221912129</t>
  </si>
  <si>
    <t>香港东方泛达酒店</t>
  </si>
  <si>
    <t>KU/KWANYIN</t>
  </si>
  <si>
    <t>2021-05-30</t>
  </si>
  <si>
    <t>¥241.00</t>
  </si>
  <si>
    <t>¥19.00</t>
  </si>
  <si>
    <t>¥222.00</t>
  </si>
  <si>
    <t>Standard Twin Room</t>
  </si>
  <si>
    <t>702647036760</t>
  </si>
  <si>
    <t>2136288</t>
  </si>
  <si>
    <t>158559575</t>
  </si>
  <si>
    <t>迪拜 JW 万豪侯爵酒店</t>
  </si>
  <si>
    <t>HU/BOTAO</t>
  </si>
  <si>
    <t>¥957.00</t>
  </si>
  <si>
    <t>¥88.00</t>
  </si>
  <si>
    <t>¥869.00</t>
  </si>
  <si>
    <t>seaview king bed room</t>
  </si>
  <si>
    <t>合计</t>
  </si>
  <si>
    <t/>
  </si>
  <si>
    <t>¥11,386.00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</si>
  <si>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</si>
  <si>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</si>
  <si>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</si>
  <si>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</si>
  <si>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</si>
  <si>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</si>
  <si>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</si>
  <si>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chase_deduct_KVjA210524144017648</t>
  </si>
  <si>
    <t>702630436505</t>
  </si>
  <si>
    <t>1150251</t>
  </si>
  <si>
    <t>赔付-房费追回</t>
  </si>
  <si>
    <t>--</t>
  </si>
  <si>
    <t>生成追赔task#追赔系统-预付扣款直连#</t>
  </si>
  <si>
    <t>NPH20210524135307233137</t>
  </si>
  <si>
    <t>返现日期</t>
  </si>
  <si>
    <t>，</t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</si>
  <si>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300</t>
    </r>
    <r>
      <rPr>
        <sz val="10"/>
        <rFont val="宋体"/>
        <charset val="134"/>
      </rPr>
      <t>元</t>
    </r>
  </si>
  <si>
    <t>A210601151144481</t>
  </si>
  <si>
    <t>A210601151216481</t>
  </si>
  <si>
    <r>
      <t>总计：</t>
    </r>
    <r>
      <rPr>
        <sz val="10"/>
        <rFont val="Arial"/>
        <charset val="134"/>
      </rPr>
      <t>10135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</si>
  <si>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</si>
  <si>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</si>
  <si>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</si>
  <si>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</si>
  <si>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</si>
  <si>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</si>
  <si>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</si>
  <si>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</si>
  <si>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</si>
  <si>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</si>
  <si>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</si>
  <si>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</si>
  <si>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</si>
  <si>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</si>
  <si>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</si>
  <si>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</si>
  <si>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新加坡庄家大酒店</t>
  </si>
  <si>
    <t>XU YIREN,XU YANG</t>
  </si>
  <si>
    <t>退房日周结</t>
  </si>
  <si>
    <t>6180.00</t>
  </si>
  <si>
    <t>RMB</t>
  </si>
  <si>
    <t>0</t>
  </si>
  <si>
    <t>0.00</t>
  </si>
  <si>
    <t>去哪儿直连</t>
  </si>
  <si>
    <t>2021-05-07 15:36:15</t>
  </si>
  <si>
    <t>汇智国际旅游发展有限公司</t>
  </si>
  <si>
    <t>直采</t>
  </si>
  <si>
    <t>WEITANG YUAN</t>
  </si>
  <si>
    <t>446.00</t>
  </si>
  <si>
    <t>2021-05-18 15:46:46</t>
  </si>
  <si>
    <t>直连</t>
  </si>
  <si>
    <t>PANG ZHANJUN,CHEN XINQI</t>
  </si>
  <si>
    <t>643.00</t>
  </si>
  <si>
    <t>2021-05-18 16:37:27</t>
  </si>
  <si>
    <t>YANG HAIDONG,PAN YIMING</t>
  </si>
  <si>
    <t>1056.00</t>
  </si>
  <si>
    <t>2021-05-26 17:48:22</t>
  </si>
  <si>
    <t>CHEN BAOZHU</t>
  </si>
  <si>
    <t>393.00</t>
  </si>
  <si>
    <t>2021-05-27 16:08:55</t>
  </si>
  <si>
    <t>HUANG GUIXIONG</t>
  </si>
  <si>
    <t>265.00</t>
  </si>
  <si>
    <t>2021-05-27 19:34:13</t>
  </si>
  <si>
    <t>SUI ZHIMIN</t>
  </si>
  <si>
    <t>361.00</t>
  </si>
  <si>
    <t>2021-05-28 18:07:40</t>
  </si>
  <si>
    <t>HU BOTAO</t>
  </si>
  <si>
    <t>869.00</t>
  </si>
  <si>
    <t>2021-05-29 05:23:38</t>
  </si>
  <si>
    <t>KU KWANYIN</t>
  </si>
  <si>
    <t>222.00</t>
  </si>
  <si>
    <t>2021-05-29 21:05:00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</si>
</sst>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20" borderId="14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3" borderId="17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3" fillId="7" borderId="14" applyNumberFormat="0" applyAlignment="0" applyProtection="0">
      <alignment vertical="center"/>
    </xf>
    <xf numFmtId="0" fontId="29" fillId="19" borderId="13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10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1</v>
      </c>
      <c r="N3" s="7" t="s">
        <v>81</v>
      </c>
      <c r="O3" s="7" t="s">
        <v>82</v>
      </c>
      <c r="P3" s="7" t="s">
        <v>83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2</v>
      </c>
      <c r="M4" s="7">
        <v>1</v>
      </c>
      <c r="N4" s="7" t="s">
        <v>103</v>
      </c>
      <c r="O4" s="7" t="s">
        <v>103</v>
      </c>
      <c r="P4" s="7" t="s">
        <v>104</v>
      </c>
      <c r="Q4" s="7"/>
      <c r="R4" s="11" t="s">
        <v>105</v>
      </c>
      <c r="S4" s="13" t="s">
        <v>19</v>
      </c>
      <c r="T4" s="7"/>
      <c r="U4" s="11" t="s">
        <v>19</v>
      </c>
      <c r="V4" s="11" t="s">
        <v>105</v>
      </c>
      <c r="W4" s="13" t="s">
        <v>106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1</v>
      </c>
      <c r="N5" s="7" t="s">
        <v>104</v>
      </c>
      <c r="O5" s="7" t="s">
        <v>104</v>
      </c>
      <c r="P5" s="7" t="s">
        <v>114</v>
      </c>
      <c r="Q5" s="7"/>
      <c r="R5" s="11" t="s">
        <v>21</v>
      </c>
      <c r="S5" s="13" t="s">
        <v>21</v>
      </c>
      <c r="T5" s="7" t="s">
        <v>115</v>
      </c>
      <c r="U5" s="11" t="s">
        <v>19</v>
      </c>
      <c r="V5" s="11" t="s">
        <v>19</v>
      </c>
      <c r="W5" s="13" t="s">
        <v>19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116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119</v>
      </c>
      <c r="H6" s="7" t="s">
        <v>120</v>
      </c>
      <c r="I6" s="7" t="s">
        <v>79</v>
      </c>
      <c r="J6" s="7" t="s">
        <v>2</v>
      </c>
      <c r="K6" s="7" t="s">
        <v>121</v>
      </c>
      <c r="L6" s="7">
        <v>1</v>
      </c>
      <c r="M6" s="7">
        <v>1</v>
      </c>
      <c r="N6" s="7" t="s">
        <v>104</v>
      </c>
      <c r="O6" s="7" t="s">
        <v>104</v>
      </c>
      <c r="P6" s="7" t="s">
        <v>114</v>
      </c>
      <c r="Q6" s="7"/>
      <c r="R6" s="11" t="s">
        <v>122</v>
      </c>
      <c r="S6" s="13" t="s">
        <v>19</v>
      </c>
      <c r="T6" s="7"/>
      <c r="U6" s="11" t="s">
        <v>19</v>
      </c>
      <c r="V6" s="11" t="s">
        <v>122</v>
      </c>
      <c r="W6" s="13" t="s">
        <v>123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128</v>
      </c>
      <c r="H7" s="7" t="s">
        <v>129</v>
      </c>
      <c r="I7" s="7" t="s">
        <v>79</v>
      </c>
      <c r="J7" s="7" t="s">
        <v>2</v>
      </c>
      <c r="K7" s="7" t="s">
        <v>130</v>
      </c>
      <c r="L7" s="7">
        <v>1</v>
      </c>
      <c r="M7" s="7">
        <v>15</v>
      </c>
      <c r="N7" s="7" t="s">
        <v>131</v>
      </c>
      <c r="O7" s="7" t="s">
        <v>132</v>
      </c>
      <c r="P7" s="7" t="s">
        <v>133</v>
      </c>
      <c r="Q7" s="7"/>
      <c r="R7" s="11" t="s">
        <v>134</v>
      </c>
      <c r="S7" s="13" t="s">
        <v>19</v>
      </c>
      <c r="T7" s="7"/>
      <c r="U7" s="11" t="s">
        <v>19</v>
      </c>
      <c r="V7" s="11" t="s">
        <v>134</v>
      </c>
      <c r="W7" s="13" t="s">
        <v>135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138</v>
      </c>
      <c r="B8" s="6" t="s">
        <v>139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140</v>
      </c>
      <c r="H8" s="7" t="s">
        <v>141</v>
      </c>
      <c r="I8" s="7" t="s">
        <v>79</v>
      </c>
      <c r="J8" s="7" t="s">
        <v>2</v>
      </c>
      <c r="K8" s="7" t="s">
        <v>142</v>
      </c>
      <c r="L8" s="7">
        <v>1</v>
      </c>
      <c r="M8" s="7">
        <v>1</v>
      </c>
      <c r="N8" s="7" t="s">
        <v>104</v>
      </c>
      <c r="O8" s="7" t="s">
        <v>114</v>
      </c>
      <c r="P8" s="7" t="s">
        <v>133</v>
      </c>
      <c r="Q8" s="7"/>
      <c r="R8" s="11" t="s">
        <v>143</v>
      </c>
      <c r="S8" s="13" t="s">
        <v>19</v>
      </c>
      <c r="T8" s="7"/>
      <c r="U8" s="11" t="s">
        <v>19</v>
      </c>
      <c r="V8" s="11" t="s">
        <v>143</v>
      </c>
      <c r="W8" s="13" t="s">
        <v>144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147</v>
      </c>
      <c r="B9" s="6" t="s">
        <v>148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149</v>
      </c>
      <c r="H9" s="7" t="s">
        <v>150</v>
      </c>
      <c r="I9" s="7" t="s">
        <v>79</v>
      </c>
      <c r="J9" s="7" t="s">
        <v>2</v>
      </c>
      <c r="K9" s="7" t="s">
        <v>151</v>
      </c>
      <c r="L9" s="7">
        <v>1</v>
      </c>
      <c r="M9" s="7">
        <v>1</v>
      </c>
      <c r="N9" s="7" t="s">
        <v>114</v>
      </c>
      <c r="O9" s="7" t="s">
        <v>114</v>
      </c>
      <c r="P9" s="7" t="s">
        <v>133</v>
      </c>
      <c r="Q9" s="7"/>
      <c r="R9" s="11" t="s">
        <v>152</v>
      </c>
      <c r="S9" s="13" t="s">
        <v>19</v>
      </c>
      <c r="T9" s="7"/>
      <c r="U9" s="11" t="s">
        <v>19</v>
      </c>
      <c r="V9" s="11" t="s">
        <v>152</v>
      </c>
      <c r="W9" s="13" t="s">
        <v>153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156</v>
      </c>
      <c r="B10" s="6" t="s">
        <v>157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158</v>
      </c>
      <c r="H10" s="7" t="s">
        <v>159</v>
      </c>
      <c r="I10" s="7" t="s">
        <v>79</v>
      </c>
      <c r="J10" s="7" t="s">
        <v>2</v>
      </c>
      <c r="K10" s="7" t="s">
        <v>160</v>
      </c>
      <c r="L10" s="7">
        <v>1</v>
      </c>
      <c r="M10" s="7">
        <v>1</v>
      </c>
      <c r="N10" s="7" t="s">
        <v>133</v>
      </c>
      <c r="O10" s="7" t="s">
        <v>133</v>
      </c>
      <c r="P10" s="7" t="s">
        <v>161</v>
      </c>
      <c r="Q10" s="7"/>
      <c r="R10" s="11" t="s">
        <v>162</v>
      </c>
      <c r="S10" s="13" t="s">
        <v>19</v>
      </c>
      <c r="T10" s="7"/>
      <c r="U10" s="11" t="s">
        <v>19</v>
      </c>
      <c r="V10" s="11" t="s">
        <v>162</v>
      </c>
      <c r="W10" s="13" t="s">
        <v>163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166</v>
      </c>
      <c r="B11" s="6" t="s">
        <v>167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168</v>
      </c>
      <c r="H11" s="7" t="s">
        <v>169</v>
      </c>
      <c r="I11" s="7" t="s">
        <v>79</v>
      </c>
      <c r="J11" s="7" t="s">
        <v>2</v>
      </c>
      <c r="K11" s="7" t="s">
        <v>170</v>
      </c>
      <c r="L11" s="7">
        <v>1</v>
      </c>
      <c r="M11" s="7">
        <v>1</v>
      </c>
      <c r="N11" s="7" t="s">
        <v>133</v>
      </c>
      <c r="O11" s="7" t="s">
        <v>133</v>
      </c>
      <c r="P11" s="7" t="s">
        <v>161</v>
      </c>
      <c r="Q11" s="7"/>
      <c r="R11" s="11" t="s">
        <v>171</v>
      </c>
      <c r="S11" s="13" t="s">
        <v>19</v>
      </c>
      <c r="T11" s="7"/>
      <c r="U11" s="11" t="s">
        <v>19</v>
      </c>
      <c r="V11" s="11" t="s">
        <v>171</v>
      </c>
      <c r="W11" s="13" t="s">
        <v>172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173</v>
      </c>
      <c r="AD11" t="s">
        <v>6</v>
      </c>
      <c r="AE11" t="s">
        <v>174</v>
      </c>
      <c r="AF11" t="s">
        <v>88</v>
      </c>
      <c r="AG11" t="s">
        <v>75</v>
      </c>
      <c r="AH11" t="s">
        <v>19</v>
      </c>
    </row>
    <row r="12" customHeight="1" spans="1:32">
      <c r="A12" s="9" t="s">
        <v>175</v>
      </c>
      <c r="B12" s="9"/>
      <c r="C12" s="9" t="s">
        <v>176</v>
      </c>
      <c r="D12" s="9"/>
      <c r="E12" s="9"/>
      <c r="F12" s="9"/>
      <c r="G12" s="9" t="s">
        <v>176</v>
      </c>
      <c r="H12" s="9" t="s">
        <v>176</v>
      </c>
      <c r="I12" s="9" t="s">
        <v>176</v>
      </c>
      <c r="J12" s="9" t="s">
        <v>176</v>
      </c>
      <c r="K12" s="9" t="s">
        <v>176</v>
      </c>
      <c r="L12" s="9" t="s">
        <v>176</v>
      </c>
      <c r="M12" s="9" t="s">
        <v>176</v>
      </c>
      <c r="N12" s="9" t="s">
        <v>176</v>
      </c>
      <c r="O12" s="9" t="s">
        <v>176</v>
      </c>
      <c r="P12" s="9" t="s">
        <v>176</v>
      </c>
      <c r="Q12" s="9"/>
      <c r="R12" s="12" t="s">
        <v>20</v>
      </c>
      <c r="S12" s="12" t="s">
        <v>21</v>
      </c>
      <c r="T12" s="9" t="s">
        <v>176</v>
      </c>
      <c r="U12" s="12"/>
      <c r="V12" s="12" t="s">
        <v>177</v>
      </c>
      <c r="W12" s="12" t="s">
        <v>22</v>
      </c>
      <c r="X12" s="12"/>
      <c r="Y12" s="12"/>
      <c r="Z12" s="12"/>
      <c r="AA12" s="9"/>
      <c r="AB12" s="12"/>
      <c r="AC12" s="9"/>
      <c r="AD12" s="9" t="s">
        <v>176</v>
      </c>
      <c r="AE12" s="9"/>
      <c r="AF12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6" sqref="M6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178</v>
      </c>
      <c r="B1" s="4" t="s">
        <v>179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180</v>
      </c>
      <c r="H1" s="4" t="s">
        <v>181</v>
      </c>
      <c r="I1" s="4" t="s">
        <v>13</v>
      </c>
      <c r="J1" s="4" t="s">
        <v>17</v>
      </c>
      <c r="K1" s="4" t="s">
        <v>18</v>
      </c>
      <c r="L1" s="10" t="s">
        <v>182</v>
      </c>
      <c r="M1" s="4" t="s">
        <v>183</v>
      </c>
      <c r="N1" s="4" t="s">
        <v>184</v>
      </c>
    </row>
    <row r="2" ht="14.25" customHeight="1" spans="1:256">
      <c r="A2" s="6" t="s">
        <v>185</v>
      </c>
      <c r="B2" s="7" t="s">
        <v>186</v>
      </c>
      <c r="C2" s="7" t="s">
        <v>187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188</v>
      </c>
      <c r="I2" s="11" t="s">
        <v>23</v>
      </c>
      <c r="J2" s="11" t="s">
        <v>19</v>
      </c>
      <c r="K2" s="11" t="s">
        <v>23</v>
      </c>
      <c r="L2" s="7" t="s">
        <v>189</v>
      </c>
      <c r="M2" s="7" t="s">
        <v>190</v>
      </c>
      <c r="N2" s="7" t="s">
        <v>191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175</v>
      </c>
      <c r="B3" s="9" t="s">
        <v>176</v>
      </c>
      <c r="C3" s="9" t="s">
        <v>176</v>
      </c>
      <c r="D3" s="9" t="s">
        <v>176</v>
      </c>
      <c r="E3" s="9"/>
      <c r="F3" s="9"/>
      <c r="G3" s="9" t="s">
        <v>176</v>
      </c>
      <c r="H3" s="9" t="s">
        <v>176</v>
      </c>
      <c r="I3" s="12" t="s">
        <v>23</v>
      </c>
      <c r="J3" s="12"/>
      <c r="K3" s="12"/>
      <c r="L3" s="9"/>
      <c r="M3" s="9" t="s">
        <v>176</v>
      </c>
      <c r="N3" t="s">
        <v>176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192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C32" sqref="C3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193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643</v>
      </c>
      <c r="E2" t="str">
        <f>VLOOKUP(A2,HOP!A:L,12,0)</f>
        <v>643.00</v>
      </c>
      <c r="F2" t="str">
        <f>VLOOKUP(A2,HOP!A:C,3,0)</f>
        <v>2121675</v>
      </c>
      <c r="G2">
        <f>D2-E2</f>
        <v>0</v>
      </c>
      <c r="H2" t="str">
        <f>$H$1&amp;F2</f>
        <v>，2121675</v>
      </c>
      <c r="I2" t="str">
        <f>VLOOKUP(A2,HOP!A:T,20,0)</f>
        <v>直连</v>
      </c>
    </row>
    <row r="3" ht="14.25" customHeight="1" spans="1:9">
      <c r="A3" s="6" t="s">
        <v>89</v>
      </c>
      <c r="B3" s="7" t="s">
        <v>82</v>
      </c>
      <c r="C3" s="7" t="s">
        <v>83</v>
      </c>
      <c r="D3" s="3">
        <v>446</v>
      </c>
      <c r="E3" t="str">
        <f>VLOOKUP(A3,HOP!A:L,12,0)</f>
        <v>446.00</v>
      </c>
      <c r="F3" t="str">
        <f>VLOOKUP(A3,HOP!A:C,3,0)</f>
        <v>2121612</v>
      </c>
      <c r="G3">
        <f t="shared" ref="G3:G12" si="0">D3-E3</f>
        <v>0</v>
      </c>
      <c r="H3" t="str">
        <f t="shared" ref="H3:H12" si="1">$H$1&amp;F3</f>
        <v>，2121612</v>
      </c>
      <c r="I3" t="str">
        <f>VLOOKUP(A3,HOP!A:T,20,0)</f>
        <v>直连</v>
      </c>
    </row>
    <row r="4" ht="14.25" customHeight="1" spans="1:9">
      <c r="A4" s="6" t="s">
        <v>98</v>
      </c>
      <c r="B4" s="7" t="s">
        <v>103</v>
      </c>
      <c r="C4" s="7" t="s">
        <v>104</v>
      </c>
      <c r="D4" s="3">
        <v>1056</v>
      </c>
      <c r="E4" t="str">
        <f>VLOOKUP(A4,HOP!A:L,12,0)</f>
        <v>1056.00</v>
      </c>
      <c r="F4" t="str">
        <f>VLOOKUP(A4,HOP!A:C,3,0)</f>
        <v>2132518</v>
      </c>
      <c r="G4">
        <f t="shared" si="0"/>
        <v>0</v>
      </c>
      <c r="H4" t="str">
        <f t="shared" si="1"/>
        <v>，2132518</v>
      </c>
      <c r="I4" t="str">
        <f>VLOOKUP(A4,HOP!A:T,20,0)</f>
        <v>直连</v>
      </c>
    </row>
    <row r="5" ht="14.25" hidden="1" customHeight="1" spans="1:9">
      <c r="A5" s="6" t="s">
        <v>109</v>
      </c>
      <c r="B5" s="7" t="s">
        <v>104</v>
      </c>
      <c r="C5" s="7" t="s">
        <v>114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customHeight="1" spans="1:9">
      <c r="A6" s="6" t="s">
        <v>117</v>
      </c>
      <c r="B6" s="7" t="s">
        <v>104</v>
      </c>
      <c r="C6" s="7" t="s">
        <v>114</v>
      </c>
      <c r="D6" s="3">
        <v>393</v>
      </c>
      <c r="E6" t="str">
        <f>VLOOKUP(A6,HOP!A:L,12,0)</f>
        <v>393.00</v>
      </c>
      <c r="F6" t="str">
        <f>VLOOKUP(A6,HOP!A:C,3,0)</f>
        <v>2133963</v>
      </c>
      <c r="G6">
        <f t="shared" si="0"/>
        <v>0</v>
      </c>
      <c r="H6" t="str">
        <f t="shared" si="1"/>
        <v>，2133963</v>
      </c>
      <c r="I6" t="str">
        <f>VLOOKUP(A6,HOP!A:T,20,0)</f>
        <v>直连</v>
      </c>
    </row>
    <row r="7" ht="14.25" customHeight="1" spans="1:9">
      <c r="A7" s="6" t="s">
        <v>126</v>
      </c>
      <c r="B7" s="7" t="s">
        <v>132</v>
      </c>
      <c r="C7" s="7" t="s">
        <v>133</v>
      </c>
      <c r="D7" s="3">
        <v>6180</v>
      </c>
      <c r="E7" t="str">
        <f>VLOOKUP(A7,HOP!A:L,12,0)</f>
        <v>6180.00</v>
      </c>
      <c r="F7" t="str">
        <f>VLOOKUP(A7,HOP!A:C,3,0)</f>
        <v>2102427</v>
      </c>
      <c r="G7">
        <f t="shared" si="0"/>
        <v>0</v>
      </c>
      <c r="H7" t="str">
        <f t="shared" si="1"/>
        <v>，2102427</v>
      </c>
      <c r="I7" t="str">
        <f>VLOOKUP(A7,HOP!A:T,20,0)</f>
        <v>直采</v>
      </c>
    </row>
    <row r="8" ht="14.25" customHeight="1" spans="1:9">
      <c r="A8" s="6" t="s">
        <v>138</v>
      </c>
      <c r="B8" s="7" t="s">
        <v>114</v>
      </c>
      <c r="C8" s="7" t="s">
        <v>133</v>
      </c>
      <c r="D8" s="3">
        <v>265</v>
      </c>
      <c r="E8" t="str">
        <f>VLOOKUP(A8,HOP!A:L,12,0)</f>
        <v>265.00</v>
      </c>
      <c r="F8" t="str">
        <f>VLOOKUP(A8,HOP!A:C,3,0)</f>
        <v>2134304</v>
      </c>
      <c r="G8">
        <f t="shared" si="0"/>
        <v>0</v>
      </c>
      <c r="H8" t="str">
        <f t="shared" si="1"/>
        <v>，2134304</v>
      </c>
      <c r="I8" t="str">
        <f>VLOOKUP(A8,HOP!A:T,20,0)</f>
        <v>直连</v>
      </c>
    </row>
    <row r="9" ht="14.25" customHeight="1" spans="1:9">
      <c r="A9" s="6" t="s">
        <v>147</v>
      </c>
      <c r="B9" s="7" t="s">
        <v>114</v>
      </c>
      <c r="C9" s="7" t="s">
        <v>133</v>
      </c>
      <c r="D9" s="3">
        <v>361</v>
      </c>
      <c r="E9" t="str">
        <f>VLOOKUP(A9,HOP!A:L,12,0)</f>
        <v>361.00</v>
      </c>
      <c r="F9" t="str">
        <f>VLOOKUP(A9,HOP!A:C,3,0)</f>
        <v>2135581</v>
      </c>
      <c r="G9">
        <f t="shared" si="0"/>
        <v>0</v>
      </c>
      <c r="H9" t="str">
        <f t="shared" si="1"/>
        <v>，2135581</v>
      </c>
      <c r="I9" t="str">
        <f>VLOOKUP(A9,HOP!A:T,20,0)</f>
        <v>直采</v>
      </c>
    </row>
    <row r="10" ht="14.25" customHeight="1" spans="1:9">
      <c r="A10" s="6" t="s">
        <v>156</v>
      </c>
      <c r="B10" s="7" t="s">
        <v>133</v>
      </c>
      <c r="C10" s="7" t="s">
        <v>161</v>
      </c>
      <c r="D10" s="3">
        <v>222</v>
      </c>
      <c r="E10" t="str">
        <f>VLOOKUP(A10,HOP!A:L,12,0)</f>
        <v>222.00</v>
      </c>
      <c r="F10" t="str">
        <f>VLOOKUP(A10,HOP!A:C,3,0)</f>
        <v>2137319</v>
      </c>
      <c r="G10">
        <f t="shared" si="0"/>
        <v>0</v>
      </c>
      <c r="H10" t="str">
        <f t="shared" si="1"/>
        <v>，2137319</v>
      </c>
      <c r="I10" t="str">
        <f>VLOOKUP(A10,HOP!A:T,20,0)</f>
        <v>直连</v>
      </c>
    </row>
    <row r="11" ht="14.25" customHeight="1" spans="1:9">
      <c r="A11" s="6" t="s">
        <v>166</v>
      </c>
      <c r="B11" s="7" t="s">
        <v>133</v>
      </c>
      <c r="C11" s="7" t="s">
        <v>161</v>
      </c>
      <c r="D11" s="3">
        <v>869</v>
      </c>
      <c r="E11" t="str">
        <f>VLOOKUP(A11,HOP!A:L,12,0)</f>
        <v>869.00</v>
      </c>
      <c r="F11" t="str">
        <f>VLOOKUP(A11,HOP!A:C,3,0)</f>
        <v>2136288</v>
      </c>
      <c r="G11">
        <f t="shared" si="0"/>
        <v>0</v>
      </c>
      <c r="H11" t="str">
        <f t="shared" si="1"/>
        <v>，2136288</v>
      </c>
      <c r="I11" t="str">
        <f>VLOOKUP(A11,HOP!A:T,20,0)</f>
        <v>直连</v>
      </c>
    </row>
    <row r="12" spans="1:10">
      <c r="A12" s="43" t="s">
        <v>186</v>
      </c>
      <c r="D12" s="8">
        <v>-300</v>
      </c>
      <c r="E12" t="e">
        <f>VLOOKUP(A12,HOP!A:L,12,0)</f>
        <v>#N/A</v>
      </c>
      <c r="F12">
        <v>2111167</v>
      </c>
      <c r="G12" t="e">
        <f t="shared" si="0"/>
        <v>#N/A</v>
      </c>
      <c r="H12" t="str">
        <f t="shared" si="1"/>
        <v>，2111167</v>
      </c>
      <c r="I12" t="e">
        <f>VLOOKUP(A12,HOP!A:T,20,0)</f>
        <v>#N/A</v>
      </c>
      <c r="J12" t="s">
        <v>194</v>
      </c>
    </row>
    <row r="14" spans="4:4">
      <c r="D14" s="3">
        <f>SUM(D2:D13)</f>
        <v>10135</v>
      </c>
    </row>
    <row r="17" spans="1:2">
      <c r="A17" t="s">
        <v>195</v>
      </c>
      <c r="B17">
        <v>6541</v>
      </c>
    </row>
    <row r="18" spans="1:2">
      <c r="A18" t="s">
        <v>196</v>
      </c>
      <c r="B18">
        <v>3594</v>
      </c>
    </row>
    <row r="19" spans="1:2">
      <c r="A19" s="5" t="s">
        <v>197</v>
      </c>
      <c r="B19">
        <f>SUBTOTAL(9,B17:B18)</f>
        <v>10135</v>
      </c>
    </row>
  </sheetData>
  <autoFilter ref="A1:AF12">
    <filterColumn colId="3">
      <filters>
        <filter val="-300.00"/>
        <filter val="222.00"/>
        <filter val="265.00"/>
        <filter val="361.00"/>
        <filter val="393.00"/>
        <filter val="446.00"/>
        <filter val="643.00"/>
        <filter val="869.00"/>
        <filter val="1,056.00"/>
        <filter val="6,180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198</v>
      </c>
      <c r="B1" s="2" t="s">
        <v>199</v>
      </c>
      <c r="C1" s="2" t="s">
        <v>200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201</v>
      </c>
      <c r="I1" s="2" t="s">
        <v>202</v>
      </c>
      <c r="J1" s="2" t="s">
        <v>203</v>
      </c>
      <c r="K1" s="2" t="s">
        <v>204</v>
      </c>
      <c r="L1" s="2" t="s">
        <v>205</v>
      </c>
      <c r="M1" s="2" t="s">
        <v>206</v>
      </c>
      <c r="N1" s="2" t="s">
        <v>207</v>
      </c>
      <c r="O1" s="2" t="s">
        <v>208</v>
      </c>
      <c r="P1" s="2" t="s">
        <v>209</v>
      </c>
      <c r="Q1" s="2" t="s">
        <v>210</v>
      </c>
      <c r="R1" s="2" t="s">
        <v>211</v>
      </c>
      <c r="S1" s="2" t="s">
        <v>212</v>
      </c>
      <c r="T1" s="2" t="s">
        <v>213</v>
      </c>
    </row>
    <row r="2" s="1" customFormat="1" spans="1:20">
      <c r="A2" s="1" t="s">
        <v>126</v>
      </c>
      <c r="B2" s="1" t="s">
        <v>131</v>
      </c>
      <c r="C2" s="1" t="s">
        <v>127</v>
      </c>
      <c r="D2" s="1" t="s">
        <v>214</v>
      </c>
      <c r="E2" s="1" t="s">
        <v>215</v>
      </c>
      <c r="F2" s="1" t="s">
        <v>132</v>
      </c>
      <c r="G2" s="1" t="s">
        <v>133</v>
      </c>
      <c r="H2" s="1" t="s">
        <v>216</v>
      </c>
      <c r="I2" s="1" t="s">
        <v>217</v>
      </c>
      <c r="J2" s="1" t="s">
        <v>218</v>
      </c>
      <c r="K2" s="1" t="s">
        <v>217</v>
      </c>
      <c r="L2" s="1" t="s">
        <v>217</v>
      </c>
      <c r="M2" s="1" t="s">
        <v>219</v>
      </c>
      <c r="N2" s="1" t="s">
        <v>219</v>
      </c>
      <c r="O2" s="1" t="s">
        <v>220</v>
      </c>
      <c r="P2" s="1" t="s">
        <v>221</v>
      </c>
      <c r="Q2" s="1" t="s">
        <v>222</v>
      </c>
      <c r="R2" s="1" t="s">
        <v>75</v>
      </c>
      <c r="S2" s="1" t="s">
        <v>223</v>
      </c>
      <c r="T2" s="1" t="s">
        <v>224</v>
      </c>
    </row>
    <row r="3" s="1" customFormat="1" spans="1:20">
      <c r="A3" s="1" t="s">
        <v>89</v>
      </c>
      <c r="B3" s="1" t="s">
        <v>81</v>
      </c>
      <c r="C3" s="1" t="s">
        <v>90</v>
      </c>
      <c r="D3" s="1" t="s">
        <v>92</v>
      </c>
      <c r="E3" s="1" t="s">
        <v>225</v>
      </c>
      <c r="F3" s="1" t="s">
        <v>82</v>
      </c>
      <c r="G3" s="1" t="s">
        <v>83</v>
      </c>
      <c r="H3" s="1" t="s">
        <v>216</v>
      </c>
      <c r="I3" s="1" t="s">
        <v>226</v>
      </c>
      <c r="J3" s="1" t="s">
        <v>218</v>
      </c>
      <c r="K3" s="1" t="s">
        <v>226</v>
      </c>
      <c r="L3" s="1" t="s">
        <v>226</v>
      </c>
      <c r="M3" s="1" t="s">
        <v>219</v>
      </c>
      <c r="N3" s="1" t="s">
        <v>219</v>
      </c>
      <c r="O3" s="1" t="s">
        <v>220</v>
      </c>
      <c r="P3" s="1" t="s">
        <v>221</v>
      </c>
      <c r="Q3" s="1" t="s">
        <v>227</v>
      </c>
      <c r="R3" s="1" t="s">
        <v>75</v>
      </c>
      <c r="S3" s="1" t="s">
        <v>223</v>
      </c>
      <c r="T3" s="1" t="s">
        <v>228</v>
      </c>
    </row>
    <row r="4" s="1" customFormat="1" spans="1:20">
      <c r="A4" s="1" t="s">
        <v>72</v>
      </c>
      <c r="B4" s="1" t="s">
        <v>81</v>
      </c>
      <c r="C4" s="1" t="s">
        <v>73</v>
      </c>
      <c r="D4" s="1" t="s">
        <v>78</v>
      </c>
      <c r="E4" s="1" t="s">
        <v>229</v>
      </c>
      <c r="F4" s="1" t="s">
        <v>82</v>
      </c>
      <c r="G4" s="1" t="s">
        <v>83</v>
      </c>
      <c r="H4" s="1" t="s">
        <v>216</v>
      </c>
      <c r="I4" s="1" t="s">
        <v>230</v>
      </c>
      <c r="J4" s="1" t="s">
        <v>218</v>
      </c>
      <c r="K4" s="1" t="s">
        <v>230</v>
      </c>
      <c r="L4" s="1" t="s">
        <v>230</v>
      </c>
      <c r="M4" s="1" t="s">
        <v>219</v>
      </c>
      <c r="N4" s="1" t="s">
        <v>219</v>
      </c>
      <c r="O4" s="1" t="s">
        <v>220</v>
      </c>
      <c r="P4" s="1" t="s">
        <v>221</v>
      </c>
      <c r="Q4" s="1" t="s">
        <v>231</v>
      </c>
      <c r="R4" s="1" t="s">
        <v>75</v>
      </c>
      <c r="S4" s="1" t="s">
        <v>223</v>
      </c>
      <c r="T4" s="1" t="s">
        <v>228</v>
      </c>
    </row>
    <row r="5" s="1" customFormat="1" spans="1:20">
      <c r="A5" s="1" t="s">
        <v>98</v>
      </c>
      <c r="B5" s="1" t="s">
        <v>103</v>
      </c>
      <c r="C5" s="1" t="s">
        <v>99</v>
      </c>
      <c r="D5" s="1" t="s">
        <v>101</v>
      </c>
      <c r="E5" s="1" t="s">
        <v>232</v>
      </c>
      <c r="F5" s="1" t="s">
        <v>103</v>
      </c>
      <c r="G5" s="1" t="s">
        <v>104</v>
      </c>
      <c r="H5" s="1" t="s">
        <v>216</v>
      </c>
      <c r="I5" s="1" t="s">
        <v>233</v>
      </c>
      <c r="J5" s="1" t="s">
        <v>218</v>
      </c>
      <c r="K5" s="1" t="s">
        <v>233</v>
      </c>
      <c r="L5" s="1" t="s">
        <v>233</v>
      </c>
      <c r="M5" s="1" t="s">
        <v>219</v>
      </c>
      <c r="N5" s="1" t="s">
        <v>219</v>
      </c>
      <c r="O5" s="1" t="s">
        <v>220</v>
      </c>
      <c r="P5" s="1" t="s">
        <v>221</v>
      </c>
      <c r="Q5" s="1" t="s">
        <v>234</v>
      </c>
      <c r="R5" s="1" t="s">
        <v>75</v>
      </c>
      <c r="S5" s="1" t="s">
        <v>223</v>
      </c>
      <c r="T5" s="1" t="s">
        <v>228</v>
      </c>
    </row>
    <row r="6" s="1" customFormat="1" spans="1:20">
      <c r="A6" s="1" t="s">
        <v>117</v>
      </c>
      <c r="B6" s="1" t="s">
        <v>104</v>
      </c>
      <c r="C6" s="1" t="s">
        <v>118</v>
      </c>
      <c r="D6" s="1" t="s">
        <v>120</v>
      </c>
      <c r="E6" s="1" t="s">
        <v>235</v>
      </c>
      <c r="F6" s="1" t="s">
        <v>104</v>
      </c>
      <c r="G6" s="1" t="s">
        <v>114</v>
      </c>
      <c r="H6" s="1" t="s">
        <v>216</v>
      </c>
      <c r="I6" s="1" t="s">
        <v>236</v>
      </c>
      <c r="J6" s="1" t="s">
        <v>218</v>
      </c>
      <c r="K6" s="1" t="s">
        <v>236</v>
      </c>
      <c r="L6" s="1" t="s">
        <v>236</v>
      </c>
      <c r="M6" s="1" t="s">
        <v>219</v>
      </c>
      <c r="N6" s="1" t="s">
        <v>219</v>
      </c>
      <c r="O6" s="1" t="s">
        <v>220</v>
      </c>
      <c r="P6" s="1" t="s">
        <v>221</v>
      </c>
      <c r="Q6" s="1" t="s">
        <v>237</v>
      </c>
      <c r="R6" s="1" t="s">
        <v>75</v>
      </c>
      <c r="S6" s="1" t="s">
        <v>223</v>
      </c>
      <c r="T6" s="1" t="s">
        <v>228</v>
      </c>
    </row>
    <row r="7" s="1" customFormat="1" spans="1:20">
      <c r="A7" s="1" t="s">
        <v>138</v>
      </c>
      <c r="B7" s="1" t="s">
        <v>104</v>
      </c>
      <c r="C7" s="1" t="s">
        <v>139</v>
      </c>
      <c r="D7" s="1" t="s">
        <v>141</v>
      </c>
      <c r="E7" s="1" t="s">
        <v>238</v>
      </c>
      <c r="F7" s="1" t="s">
        <v>114</v>
      </c>
      <c r="G7" s="1" t="s">
        <v>133</v>
      </c>
      <c r="H7" s="1" t="s">
        <v>216</v>
      </c>
      <c r="I7" s="1" t="s">
        <v>239</v>
      </c>
      <c r="J7" s="1" t="s">
        <v>218</v>
      </c>
      <c r="K7" s="1" t="s">
        <v>239</v>
      </c>
      <c r="L7" s="1" t="s">
        <v>239</v>
      </c>
      <c r="M7" s="1" t="s">
        <v>219</v>
      </c>
      <c r="N7" s="1" t="s">
        <v>219</v>
      </c>
      <c r="O7" s="1" t="s">
        <v>220</v>
      </c>
      <c r="P7" s="1" t="s">
        <v>221</v>
      </c>
      <c r="Q7" s="1" t="s">
        <v>240</v>
      </c>
      <c r="R7" s="1" t="s">
        <v>75</v>
      </c>
      <c r="S7" s="1" t="s">
        <v>223</v>
      </c>
      <c r="T7" s="1" t="s">
        <v>228</v>
      </c>
    </row>
    <row r="8" s="1" customFormat="1" spans="1:20">
      <c r="A8" s="1" t="s">
        <v>147</v>
      </c>
      <c r="B8" s="1" t="s">
        <v>114</v>
      </c>
      <c r="C8" s="1" t="s">
        <v>148</v>
      </c>
      <c r="D8" s="1" t="s">
        <v>150</v>
      </c>
      <c r="E8" s="1" t="s">
        <v>241</v>
      </c>
      <c r="F8" s="1" t="s">
        <v>114</v>
      </c>
      <c r="G8" s="1" t="s">
        <v>133</v>
      </c>
      <c r="H8" s="1" t="s">
        <v>216</v>
      </c>
      <c r="I8" s="1" t="s">
        <v>242</v>
      </c>
      <c r="J8" s="1" t="s">
        <v>218</v>
      </c>
      <c r="K8" s="1" t="s">
        <v>242</v>
      </c>
      <c r="L8" s="1" t="s">
        <v>242</v>
      </c>
      <c r="M8" s="1" t="s">
        <v>219</v>
      </c>
      <c r="N8" s="1" t="s">
        <v>219</v>
      </c>
      <c r="O8" s="1" t="s">
        <v>220</v>
      </c>
      <c r="P8" s="1" t="s">
        <v>221</v>
      </c>
      <c r="Q8" s="1" t="s">
        <v>243</v>
      </c>
      <c r="R8" s="1" t="s">
        <v>75</v>
      </c>
      <c r="S8" s="1" t="s">
        <v>223</v>
      </c>
      <c r="T8" s="1" t="s">
        <v>224</v>
      </c>
    </row>
    <row r="9" s="1" customFormat="1" spans="1:20">
      <c r="A9" s="1" t="s">
        <v>166</v>
      </c>
      <c r="B9" s="1" t="s">
        <v>133</v>
      </c>
      <c r="C9" s="1" t="s">
        <v>167</v>
      </c>
      <c r="D9" s="1" t="s">
        <v>169</v>
      </c>
      <c r="E9" s="1" t="s">
        <v>244</v>
      </c>
      <c r="F9" s="1" t="s">
        <v>133</v>
      </c>
      <c r="G9" s="1" t="s">
        <v>161</v>
      </c>
      <c r="H9" s="1" t="s">
        <v>216</v>
      </c>
      <c r="I9" s="1" t="s">
        <v>245</v>
      </c>
      <c r="J9" s="1" t="s">
        <v>218</v>
      </c>
      <c r="K9" s="1" t="s">
        <v>245</v>
      </c>
      <c r="L9" s="1" t="s">
        <v>245</v>
      </c>
      <c r="M9" s="1" t="s">
        <v>219</v>
      </c>
      <c r="N9" s="1" t="s">
        <v>219</v>
      </c>
      <c r="O9" s="1" t="s">
        <v>220</v>
      </c>
      <c r="P9" s="1" t="s">
        <v>221</v>
      </c>
      <c r="Q9" s="1" t="s">
        <v>246</v>
      </c>
      <c r="R9" s="1" t="s">
        <v>75</v>
      </c>
      <c r="S9" s="1" t="s">
        <v>223</v>
      </c>
      <c r="T9" s="1" t="s">
        <v>228</v>
      </c>
    </row>
    <row r="10" s="1" customFormat="1" spans="1:20">
      <c r="A10" s="1" t="s">
        <v>156</v>
      </c>
      <c r="B10" s="1" t="s">
        <v>133</v>
      </c>
      <c r="C10" s="1" t="s">
        <v>157</v>
      </c>
      <c r="D10" s="1" t="s">
        <v>159</v>
      </c>
      <c r="E10" s="1" t="s">
        <v>247</v>
      </c>
      <c r="F10" s="1" t="s">
        <v>133</v>
      </c>
      <c r="G10" s="1" t="s">
        <v>161</v>
      </c>
      <c r="H10" s="1" t="s">
        <v>216</v>
      </c>
      <c r="I10" s="1" t="s">
        <v>248</v>
      </c>
      <c r="J10" s="1" t="s">
        <v>218</v>
      </c>
      <c r="K10" s="1" t="s">
        <v>248</v>
      </c>
      <c r="L10" s="1" t="s">
        <v>248</v>
      </c>
      <c r="M10" s="1" t="s">
        <v>219</v>
      </c>
      <c r="N10" s="1" t="s">
        <v>219</v>
      </c>
      <c r="O10" s="1" t="s">
        <v>220</v>
      </c>
      <c r="P10" s="1" t="s">
        <v>221</v>
      </c>
      <c r="Q10" s="1" t="s">
        <v>249</v>
      </c>
      <c r="R10" s="1" t="s">
        <v>75</v>
      </c>
      <c r="S10" s="1" t="s">
        <v>223</v>
      </c>
      <c r="T10" s="1" t="s">
        <v>228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2021-06-01T07:13:20Z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AD090AA85BA046A984B1F6CC76EFACD8</vt:lpwstr>
  </property>
</Properties>
</file>