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对账!$A$1:$AF$17</definedName>
  </definedNames>
  <calcPr calcId="144525"/>
</workbook>
</file>

<file path=xl/sharedStrings.xml><?xml version="1.0" encoding="utf-8"?>
<sst xmlns="http://schemas.openxmlformats.org/spreadsheetml/2006/main" count="1048" uniqueCount="307">
  <si>
    <t>去哪儿网酒店预付对账单</t>
  </si>
  <si>
    <t>供应商名称：</t>
  </si>
  <si>
    <t>趣悠游</t>
  </si>
  <si>
    <t>结算周期：</t>
  </si>
  <si>
    <t>2021-05-24至2021-05-30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</si>
  <si>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</si>
  <si>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</si>
  <si>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</si>
  <si>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</si>
  <si>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</si>
  <si>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</si>
  <si>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</si>
  <si>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</si>
  <si>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</si>
  <si>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</si>
  <si>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</si>
  <si>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</si>
  <si>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</si>
  <si>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</si>
  <si>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</si>
  <si>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¥15,391.08</t>
  </si>
  <si>
    <t>¥4,528.08</t>
  </si>
  <si>
    <t>¥997.00</t>
  </si>
  <si>
    <t>-¥384.00</t>
  </si>
  <si>
    <t>¥9,482.00</t>
  </si>
  <si>
    <t>分类信息</t>
  </si>
  <si>
    <t>业务类型</t>
  </si>
  <si>
    <t>酒店预付（点击查看明细）</t>
  </si>
  <si>
    <t>¥9,866.00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</si>
  <si>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</si>
  <si>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</si>
  <si>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</si>
  <si>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</si>
  <si>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</si>
  <si>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</si>
  <si>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</si>
  <si>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</si>
  <si>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</si>
  <si>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</si>
  <si>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</si>
  <si>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</si>
  <si>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</si>
  <si>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</si>
  <si>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</si>
  <si>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</si>
  <si>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</si>
  <si>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</si>
  <si>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</si>
  <si>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</si>
  <si>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</si>
  <si>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</si>
  <si>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</si>
  <si>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</si>
  <si>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</si>
  <si>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</si>
  <si>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</si>
  <si>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</si>
  <si>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</si>
  <si>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</si>
  <si>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</si>
  <si>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</si>
  <si>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</si>
  <si>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</si>
  <si>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</si>
  <si>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</si>
  <si>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</si>
  <si>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</si>
  <si>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</si>
  <si>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</si>
  <si>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</si>
  <si>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</si>
  <si>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</si>
  <si>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702639205264</t>
  </si>
  <si>
    <t>2127038</t>
  </si>
  <si>
    <t>酒店预付</t>
  </si>
  <si>
    <t>否</t>
  </si>
  <si>
    <t>普通</t>
  </si>
  <si>
    <t>197332379</t>
  </si>
  <si>
    <t>奥兰多格兰德湖丽兹卡尔顿酒店</t>
  </si>
  <si>
    <t>1626188</t>
  </si>
  <si>
    <t>WU/HAO</t>
  </si>
  <si>
    <t>2021-05-22</t>
  </si>
  <si>
    <t>2021-05-23</t>
  </si>
  <si>
    <t>2021-05-24</t>
  </si>
  <si>
    <t>¥1,699.00</t>
  </si>
  <si>
    <t>¥156.00</t>
  </si>
  <si>
    <t>¥1,543.00</t>
  </si>
  <si>
    <t>1 King Guest room Resort View</t>
  </si>
  <si>
    <t>WEBSITE</t>
  </si>
  <si>
    <t>702630170175</t>
  </si>
  <si>
    <t>2111151</t>
  </si>
  <si>
    <t>230697761</t>
  </si>
  <si>
    <t>台北W饭店</t>
  </si>
  <si>
    <t>LUAN/YING</t>
  </si>
  <si>
    <t>2021-05-12</t>
  </si>
  <si>
    <t>2021-05-29</t>
  </si>
  <si>
    <t>2021-05-30</t>
  </si>
  <si>
    <t>¥1,598.08</t>
  </si>
  <si>
    <t>2021-05-24 19:56:05</t>
  </si>
  <si>
    <t>Wonderful King Room City view</t>
  </si>
  <si>
    <t>702639324424</t>
  </si>
  <si>
    <t>2127647</t>
  </si>
  <si>
    <t>802437268</t>
  </si>
  <si>
    <t>达拉斯沃尔斯堡机场喜来登大酒店</t>
  </si>
  <si>
    <t>CHEN/JESSICAJOYCECAI</t>
  </si>
  <si>
    <t>¥1,922.00</t>
  </si>
  <si>
    <t>¥177.00</t>
  </si>
  <si>
    <t>¥1,745.00</t>
  </si>
  <si>
    <t>Guest room, 1 King, Low floor</t>
  </si>
  <si>
    <t>702643337287</t>
  </si>
  <si>
    <t>2131079</t>
  </si>
  <si>
    <t>221853425</t>
  </si>
  <si>
    <t>香港帝苑酒店</t>
  </si>
  <si>
    <t>ZHANG/HAO|WU/LILI</t>
  </si>
  <si>
    <t>2021-05-25</t>
  </si>
  <si>
    <t>2021-05-26</t>
  </si>
  <si>
    <t>¥461.00</t>
  </si>
  <si>
    <t>¥35.00</t>
  </si>
  <si>
    <t>¥426.00</t>
  </si>
  <si>
    <t>Premier Room</t>
  </si>
  <si>
    <t>702639328524</t>
  </si>
  <si>
    <t>2127467</t>
  </si>
  <si>
    <t>197314592</t>
  </si>
  <si>
    <t>伊兹麦乐福贝塔酒店</t>
  </si>
  <si>
    <t>WANG/MINGYU|LI/XINRAN</t>
  </si>
  <si>
    <t>2021-05-28</t>
  </si>
  <si>
    <t>¥576.00</t>
  </si>
  <si>
    <t>2021-05-27 15:14:50</t>
  </si>
  <si>
    <t>Business Double Room</t>
  </si>
  <si>
    <t>702640485325</t>
  </si>
  <si>
    <t>2127464</t>
  </si>
  <si>
    <t>WANG/HUILAI|WU/YAN</t>
  </si>
  <si>
    <t>2021-05-27 15:14:58</t>
  </si>
  <si>
    <t>702645119050</t>
  </si>
  <si>
    <t>2134255</t>
  </si>
  <si>
    <t>238537775</t>
  </si>
  <si>
    <t>澳门万龙酒店</t>
  </si>
  <si>
    <t>CAO/ZEHUA</t>
  </si>
  <si>
    <t>2021-05-27</t>
  </si>
  <si>
    <t>2021-06-11</t>
  </si>
  <si>
    <t>2021-06-18</t>
  </si>
  <si>
    <t>¥1,778.00</t>
  </si>
  <si>
    <t>2021-05-27 20:51:31</t>
  </si>
  <si>
    <t>deluxe queen room</t>
  </si>
  <si>
    <t>702639405886</t>
  </si>
  <si>
    <t>2127382</t>
  </si>
  <si>
    <t>CONG/RISHU</t>
  </si>
  <si>
    <t>¥45.00</t>
  </si>
  <si>
    <t>¥531.00</t>
  </si>
  <si>
    <t>702642161074</t>
  </si>
  <si>
    <t>2130088</t>
  </si>
  <si>
    <t>855708845</t>
  </si>
  <si>
    <t>香港帝逸酒店</t>
  </si>
  <si>
    <t>NG/PAKKWAN</t>
  </si>
  <si>
    <t>¥427.00</t>
  </si>
  <si>
    <t>¥33.00</t>
  </si>
  <si>
    <t>¥394.00</t>
  </si>
  <si>
    <t>Standard Room, 1 Queen Bed</t>
  </si>
  <si>
    <t>702645112057</t>
  </si>
  <si>
    <t>2134021</t>
  </si>
  <si>
    <t>221838068</t>
  </si>
  <si>
    <t>澳门凯旋门酒店</t>
  </si>
  <si>
    <t>WANG/CHENG|JI/YONGJUN|SHI/MINGXIANG</t>
  </si>
  <si>
    <t>¥1,416.00</t>
  </si>
  <si>
    <t>¥1,260.00</t>
  </si>
  <si>
    <t>premier king-size room</t>
  </si>
  <si>
    <t>702646382510</t>
  </si>
  <si>
    <t>2134799</t>
  </si>
  <si>
    <t>221877203</t>
  </si>
  <si>
    <t>澳门喜来登大酒店</t>
  </si>
  <si>
    <t>ZHONG/YOUJIAN</t>
  </si>
  <si>
    <t>¥532.00</t>
  </si>
  <si>
    <t>¥58.00</t>
  </si>
  <si>
    <t>¥474.00</t>
  </si>
  <si>
    <t>Deluxe Double Bed Room</t>
  </si>
  <si>
    <t>702645912258</t>
  </si>
  <si>
    <t>2134666</t>
  </si>
  <si>
    <t>221835647</t>
  </si>
  <si>
    <t>香港万丽海景酒店</t>
  </si>
  <si>
    <t>CHONG/WINGCHEUNG</t>
  </si>
  <si>
    <t>¥1,155.00</t>
  </si>
  <si>
    <t>¥87.00</t>
  </si>
  <si>
    <t>¥1,068.00</t>
  </si>
  <si>
    <t>海景大床房</t>
  </si>
  <si>
    <t>702646497530</t>
  </si>
  <si>
    <t>2134768</t>
  </si>
  <si>
    <t>ZHANG/WEI</t>
  </si>
  <si>
    <t>¥533.00</t>
  </si>
  <si>
    <t>¥475.00</t>
  </si>
  <si>
    <t>702637472443</t>
  </si>
  <si>
    <t>2122989</t>
  </si>
  <si>
    <t>WONG/KAIHO</t>
  </si>
  <si>
    <t>2021-05-19</t>
  </si>
  <si>
    <t>¥463.00</t>
  </si>
  <si>
    <t>¥37.00</t>
  </si>
  <si>
    <t>Deluxe Room</t>
  </si>
  <si>
    <t>702647892902</t>
  </si>
  <si>
    <t>2136879</t>
  </si>
  <si>
    <t>197334215</t>
  </si>
  <si>
    <t>迪拜阿尔巴沙希尔顿逸林酒店</t>
  </si>
  <si>
    <t>YU/HAONAN</t>
  </si>
  <si>
    <t>¥414.00</t>
  </si>
  <si>
    <t>¥39.00</t>
  </si>
  <si>
    <t>¥375.00</t>
  </si>
  <si>
    <t>King Bed room</t>
  </si>
  <si>
    <t>702647930178</t>
  </si>
  <si>
    <t>2136309</t>
  </si>
  <si>
    <t>197304689</t>
  </si>
  <si>
    <t>万豪爱丁堡官邸酒店</t>
  </si>
  <si>
    <t>ZIYI/ZHAO</t>
  </si>
  <si>
    <t>¥1,265.00</t>
  </si>
  <si>
    <t>¥116.00</t>
  </si>
  <si>
    <t>¥1,149.00</t>
  </si>
  <si>
    <t>Queen Studio Room</t>
  </si>
  <si>
    <t>合计</t>
  </si>
  <si>
    <t/>
  </si>
  <si>
    <t>¥10,863.00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</si>
  <si>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</si>
  <si>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</si>
  <si>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</si>
  <si>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</si>
  <si>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</si>
  <si>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</si>
  <si>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</si>
  <si>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chase_deduct_6JMH210527151601022</t>
  </si>
  <si>
    <t>1615646</t>
  </si>
  <si>
    <t>赔付-房费追回</t>
  </si>
  <si>
    <t>-¥192.00</t>
  </si>
  <si>
    <t>--</t>
  </si>
  <si>
    <t>生成追赔task#追赔系统-预付扣款直连#</t>
  </si>
  <si>
    <t>NIMH20210526000400230419</t>
  </si>
  <si>
    <t>chase_deduct_Efvf210527151601754</t>
  </si>
  <si>
    <t>NIMH20210526000412454147</t>
  </si>
  <si>
    <t>返现日期</t>
  </si>
  <si>
    <t>，</t>
  </si>
  <si>
    <r>
      <t>本期扣款</t>
    </r>
    <r>
      <rPr>
        <sz val="10"/>
        <rFont val="Arial"/>
        <charset val="134"/>
      </rPr>
      <t>192</t>
    </r>
    <r>
      <rPr>
        <sz val="10"/>
        <rFont val="宋体"/>
        <charset val="134"/>
      </rPr>
      <t>元</t>
    </r>
  </si>
  <si>
    <t>A210601150319481</t>
  </si>
  <si>
    <t>A210601150402481</t>
  </si>
  <si>
    <r>
      <t>总计：</t>
    </r>
    <r>
      <rPr>
        <sz val="10"/>
        <rFont val="Arial"/>
        <charset val="134"/>
      </rPr>
      <t>9482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</si>
  <si>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</si>
  <si>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</si>
  <si>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</si>
  <si>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</si>
  <si>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</si>
  <si>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</si>
  <si>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</si>
  <si>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</si>
  <si>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</si>
  <si>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</si>
  <si>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</si>
  <si>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</si>
  <si>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</si>
  <si>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</si>
  <si>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</si>
  <si>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</si>
  <si>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LUAN YING</t>
  </si>
  <si>
    <t>退房日周结</t>
  </si>
  <si>
    <t>0.00</t>
  </si>
  <si>
    <t>RMB</t>
  </si>
  <si>
    <t>0</t>
  </si>
  <si>
    <t>趣悠游国际直连</t>
  </si>
  <si>
    <t>2021-05-12 14:30:28</t>
  </si>
  <si>
    <t>广州汇登信息科技有限公司</t>
  </si>
  <si>
    <t>直连</t>
  </si>
  <si>
    <t>WONG KAIHO</t>
  </si>
  <si>
    <t>426.00</t>
  </si>
  <si>
    <t>2021-05-19 15:49:07</t>
  </si>
  <si>
    <t>WU HAO</t>
  </si>
  <si>
    <t>1543.00</t>
  </si>
  <si>
    <t>2021-05-22 10:52:12</t>
  </si>
  <si>
    <t>伊兹麦洛娃贝塔三角洲酒店</t>
  </si>
  <si>
    <t>CONG RISHU</t>
  </si>
  <si>
    <t>531.00</t>
  </si>
  <si>
    <t>2021-05-22 15:32:48</t>
  </si>
  <si>
    <t>WANG HUILAI,WU YAN</t>
  </si>
  <si>
    <t>-531</t>
  </si>
  <si>
    <t>2021-05-22 16:34:19</t>
  </si>
  <si>
    <t>WANG MINGYU,LI XINRAN</t>
  </si>
  <si>
    <t>2021-05-22 16:35:18</t>
  </si>
  <si>
    <t>CHEN JESSICAJOYCECAI</t>
  </si>
  <si>
    <t>1745.00</t>
  </si>
  <si>
    <t>2021-05-22 19:06:23</t>
  </si>
  <si>
    <t>NG PAKKWAN</t>
  </si>
  <si>
    <t>394.00</t>
  </si>
  <si>
    <t>2021-05-24 21:48:26</t>
  </si>
  <si>
    <t>ZHANG HAO,WU LILI</t>
  </si>
  <si>
    <t>2021-05-25 17:07:10</t>
  </si>
  <si>
    <t>WANG CHENG,JI YONGJUN,SHI MINGXIANG</t>
  </si>
  <si>
    <t>1260.00</t>
  </si>
  <si>
    <t>2021-05-27 17:21:19</t>
  </si>
  <si>
    <t>直采</t>
  </si>
  <si>
    <t>CHONG WINGCHEUNG</t>
  </si>
  <si>
    <t>1068.00</t>
  </si>
  <si>
    <t>2021-05-27 23:01:37</t>
  </si>
  <si>
    <t>ZHANG WEI</t>
  </si>
  <si>
    <t>475.00</t>
  </si>
  <si>
    <t>2021-05-28 01:23:47</t>
  </si>
  <si>
    <t>ZHONG YOUJIAN</t>
  </si>
  <si>
    <t>474.00</t>
  </si>
  <si>
    <t>2021-05-28 03:45:20</t>
  </si>
  <si>
    <t>爱丁堡万豪居家酒店</t>
  </si>
  <si>
    <t>ZIYI ZHAO</t>
  </si>
  <si>
    <t>1149.00</t>
  </si>
  <si>
    <t>2021-05-29 07:07:43</t>
  </si>
  <si>
    <t>YU HAONAN</t>
  </si>
  <si>
    <t>375.00</t>
  </si>
  <si>
    <t>2021-05-29 16:21:06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</si>
</sst>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6" borderId="17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95</v>
      </c>
      <c r="P3" s="7" t="s">
        <v>96</v>
      </c>
      <c r="Q3" s="7"/>
      <c r="R3" s="11" t="s">
        <v>97</v>
      </c>
      <c r="S3" s="13" t="s">
        <v>97</v>
      </c>
      <c r="T3" s="7" t="s">
        <v>98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2</v>
      </c>
      <c r="N4" s="7" t="s">
        <v>81</v>
      </c>
      <c r="O4" s="7" t="s">
        <v>81</v>
      </c>
      <c r="P4" s="7" t="s">
        <v>83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114</v>
      </c>
      <c r="P5" s="7" t="s">
        <v>115</v>
      </c>
      <c r="Q5" s="7"/>
      <c r="R5" s="11" t="s">
        <v>116</v>
      </c>
      <c r="S5" s="13" t="s">
        <v>19</v>
      </c>
      <c r="T5" s="7"/>
      <c r="U5" s="11" t="s">
        <v>19</v>
      </c>
      <c r="V5" s="11" t="s">
        <v>116</v>
      </c>
      <c r="W5" s="13" t="s">
        <v>117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3</v>
      </c>
      <c r="N6" s="7" t="s">
        <v>81</v>
      </c>
      <c r="O6" s="7" t="s">
        <v>114</v>
      </c>
      <c r="P6" s="7" t="s">
        <v>125</v>
      </c>
      <c r="Q6" s="7"/>
      <c r="R6" s="11" t="s">
        <v>126</v>
      </c>
      <c r="S6" s="13" t="s">
        <v>126</v>
      </c>
      <c r="T6" s="7" t="s">
        <v>127</v>
      </c>
      <c r="U6" s="11" t="s">
        <v>19</v>
      </c>
      <c r="V6" s="11" t="s">
        <v>19</v>
      </c>
      <c r="W6" s="13" t="s">
        <v>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122</v>
      </c>
      <c r="H7" s="7" t="s">
        <v>123</v>
      </c>
      <c r="I7" s="7" t="s">
        <v>79</v>
      </c>
      <c r="J7" s="7" t="s">
        <v>2</v>
      </c>
      <c r="K7" s="7" t="s">
        <v>131</v>
      </c>
      <c r="L7" s="7">
        <v>1</v>
      </c>
      <c r="M7" s="7">
        <v>3</v>
      </c>
      <c r="N7" s="7" t="s">
        <v>81</v>
      </c>
      <c r="O7" s="7" t="s">
        <v>114</v>
      </c>
      <c r="P7" s="7" t="s">
        <v>125</v>
      </c>
      <c r="Q7" s="7"/>
      <c r="R7" s="11" t="s">
        <v>126</v>
      </c>
      <c r="S7" s="13" t="s">
        <v>126</v>
      </c>
      <c r="T7" s="7" t="s">
        <v>132</v>
      </c>
      <c r="U7" s="11" t="s">
        <v>19</v>
      </c>
      <c r="V7" s="11" t="s">
        <v>19</v>
      </c>
      <c r="W7" s="13" t="s">
        <v>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128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135</v>
      </c>
      <c r="H8" s="7" t="s">
        <v>136</v>
      </c>
      <c r="I8" s="7" t="s">
        <v>79</v>
      </c>
      <c r="J8" s="7" t="s">
        <v>2</v>
      </c>
      <c r="K8" s="7" t="s">
        <v>137</v>
      </c>
      <c r="L8" s="7">
        <v>1</v>
      </c>
      <c r="M8" s="7">
        <v>7</v>
      </c>
      <c r="N8" s="7" t="s">
        <v>138</v>
      </c>
      <c r="O8" s="7" t="s">
        <v>139</v>
      </c>
      <c r="P8" s="7" t="s">
        <v>140</v>
      </c>
      <c r="Q8" s="7"/>
      <c r="R8" s="11" t="s">
        <v>141</v>
      </c>
      <c r="S8" s="13" t="s">
        <v>141</v>
      </c>
      <c r="T8" s="7" t="s">
        <v>142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122</v>
      </c>
      <c r="H9" s="7" t="s">
        <v>123</v>
      </c>
      <c r="I9" s="7" t="s">
        <v>79</v>
      </c>
      <c r="J9" s="7" t="s">
        <v>2</v>
      </c>
      <c r="K9" s="7" t="s">
        <v>146</v>
      </c>
      <c r="L9" s="7">
        <v>1</v>
      </c>
      <c r="M9" s="7">
        <v>3</v>
      </c>
      <c r="N9" s="7" t="s">
        <v>81</v>
      </c>
      <c r="O9" s="7" t="s">
        <v>114</v>
      </c>
      <c r="P9" s="7" t="s">
        <v>125</v>
      </c>
      <c r="Q9" s="7"/>
      <c r="R9" s="11" t="s">
        <v>126</v>
      </c>
      <c r="S9" s="13" t="s">
        <v>19</v>
      </c>
      <c r="T9" s="7"/>
      <c r="U9" s="11" t="s">
        <v>19</v>
      </c>
      <c r="V9" s="11" t="s">
        <v>126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128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149</v>
      </c>
      <c r="B10" s="6" t="s">
        <v>150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151</v>
      </c>
      <c r="H10" s="7" t="s">
        <v>152</v>
      </c>
      <c r="I10" s="7" t="s">
        <v>79</v>
      </c>
      <c r="J10" s="7" t="s">
        <v>2</v>
      </c>
      <c r="K10" s="7" t="s">
        <v>153</v>
      </c>
      <c r="L10" s="7">
        <v>1</v>
      </c>
      <c r="M10" s="7">
        <v>1</v>
      </c>
      <c r="N10" s="7" t="s">
        <v>83</v>
      </c>
      <c r="O10" s="7" t="s">
        <v>125</v>
      </c>
      <c r="P10" s="7" t="s">
        <v>95</v>
      </c>
      <c r="Q10" s="7"/>
      <c r="R10" s="11" t="s">
        <v>154</v>
      </c>
      <c r="S10" s="13" t="s">
        <v>19</v>
      </c>
      <c r="T10" s="7"/>
      <c r="U10" s="11" t="s">
        <v>19</v>
      </c>
      <c r="V10" s="11" t="s">
        <v>154</v>
      </c>
      <c r="W10" s="13" t="s">
        <v>155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160</v>
      </c>
      <c r="H11" s="7" t="s">
        <v>161</v>
      </c>
      <c r="I11" s="7" t="s">
        <v>79</v>
      </c>
      <c r="J11" s="7" t="s">
        <v>2</v>
      </c>
      <c r="K11" s="7" t="s">
        <v>162</v>
      </c>
      <c r="L11" s="7">
        <v>3</v>
      </c>
      <c r="M11" s="7">
        <v>1</v>
      </c>
      <c r="N11" s="7" t="s">
        <v>138</v>
      </c>
      <c r="O11" s="7" t="s">
        <v>125</v>
      </c>
      <c r="P11" s="7" t="s">
        <v>95</v>
      </c>
      <c r="Q11" s="7"/>
      <c r="R11" s="11" t="s">
        <v>163</v>
      </c>
      <c r="S11" s="13" t="s">
        <v>19</v>
      </c>
      <c r="T11" s="7"/>
      <c r="U11" s="11" t="s">
        <v>19</v>
      </c>
      <c r="V11" s="11" t="s">
        <v>163</v>
      </c>
      <c r="W11" s="13" t="s">
        <v>85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168</v>
      </c>
      <c r="H12" s="7" t="s">
        <v>169</v>
      </c>
      <c r="I12" s="7" t="s">
        <v>79</v>
      </c>
      <c r="J12" s="7" t="s">
        <v>2</v>
      </c>
      <c r="K12" s="7" t="s">
        <v>170</v>
      </c>
      <c r="L12" s="7">
        <v>1</v>
      </c>
      <c r="M12" s="7">
        <v>1</v>
      </c>
      <c r="N12" s="7" t="s">
        <v>125</v>
      </c>
      <c r="O12" s="7" t="s">
        <v>125</v>
      </c>
      <c r="P12" s="7" t="s">
        <v>95</v>
      </c>
      <c r="Q12" s="7"/>
      <c r="R12" s="11" t="s">
        <v>171</v>
      </c>
      <c r="S12" s="13" t="s">
        <v>19</v>
      </c>
      <c r="T12" s="7"/>
      <c r="U12" s="11" t="s">
        <v>19</v>
      </c>
      <c r="V12" s="11" t="s">
        <v>171</v>
      </c>
      <c r="W12" s="13" t="s">
        <v>172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175</v>
      </c>
      <c r="B13" s="6" t="s">
        <v>176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177</v>
      </c>
      <c r="H13" s="7" t="s">
        <v>178</v>
      </c>
      <c r="I13" s="7" t="s">
        <v>79</v>
      </c>
      <c r="J13" s="7" t="s">
        <v>2</v>
      </c>
      <c r="K13" s="7" t="s">
        <v>179</v>
      </c>
      <c r="L13" s="7">
        <v>1</v>
      </c>
      <c r="M13" s="7">
        <v>1</v>
      </c>
      <c r="N13" s="7" t="s">
        <v>138</v>
      </c>
      <c r="O13" s="7" t="s">
        <v>125</v>
      </c>
      <c r="P13" s="7" t="s">
        <v>95</v>
      </c>
      <c r="Q13" s="7"/>
      <c r="R13" s="11" t="s">
        <v>180</v>
      </c>
      <c r="S13" s="13" t="s">
        <v>19</v>
      </c>
      <c r="T13" s="7"/>
      <c r="U13" s="11" t="s">
        <v>19</v>
      </c>
      <c r="V13" s="11" t="s">
        <v>180</v>
      </c>
      <c r="W13" s="13" t="s">
        <v>181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168</v>
      </c>
      <c r="H14" s="7" t="s">
        <v>169</v>
      </c>
      <c r="I14" s="7" t="s">
        <v>79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125</v>
      </c>
      <c r="O14" s="7" t="s">
        <v>125</v>
      </c>
      <c r="P14" s="7" t="s">
        <v>95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172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188</v>
      </c>
      <c r="AD14" t="s">
        <v>6</v>
      </c>
      <c r="AE14" t="s">
        <v>174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189</v>
      </c>
      <c r="B15" s="6" t="s">
        <v>190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111</v>
      </c>
      <c r="H15" s="7" t="s">
        <v>112</v>
      </c>
      <c r="I15" s="7" t="s">
        <v>79</v>
      </c>
      <c r="J15" s="7" t="s">
        <v>2</v>
      </c>
      <c r="K15" s="7" t="s">
        <v>191</v>
      </c>
      <c r="L15" s="7">
        <v>1</v>
      </c>
      <c r="M15" s="7">
        <v>1</v>
      </c>
      <c r="N15" s="7" t="s">
        <v>192</v>
      </c>
      <c r="O15" s="7" t="s">
        <v>95</v>
      </c>
      <c r="P15" s="7" t="s">
        <v>96</v>
      </c>
      <c r="Q15" s="7"/>
      <c r="R15" s="11" t="s">
        <v>193</v>
      </c>
      <c r="S15" s="13" t="s">
        <v>19</v>
      </c>
      <c r="T15" s="7"/>
      <c r="U15" s="11" t="s">
        <v>19</v>
      </c>
      <c r="V15" s="11" t="s">
        <v>193</v>
      </c>
      <c r="W15" s="13" t="s">
        <v>194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118</v>
      </c>
      <c r="AD15" t="s">
        <v>6</v>
      </c>
      <c r="AE15" t="s">
        <v>195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196</v>
      </c>
      <c r="B16" s="6" t="s">
        <v>197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198</v>
      </c>
      <c r="H16" s="7" t="s">
        <v>199</v>
      </c>
      <c r="I16" s="7" t="s">
        <v>79</v>
      </c>
      <c r="J16" s="7" t="s">
        <v>2</v>
      </c>
      <c r="K16" s="7" t="s">
        <v>200</v>
      </c>
      <c r="L16" s="7">
        <v>1</v>
      </c>
      <c r="M16" s="7">
        <v>1</v>
      </c>
      <c r="N16" s="7" t="s">
        <v>95</v>
      </c>
      <c r="O16" s="7" t="s">
        <v>95</v>
      </c>
      <c r="P16" s="7" t="s">
        <v>96</v>
      </c>
      <c r="Q16" s="7"/>
      <c r="R16" s="11" t="s">
        <v>201</v>
      </c>
      <c r="S16" s="13" t="s">
        <v>19</v>
      </c>
      <c r="T16" s="7"/>
      <c r="U16" s="11" t="s">
        <v>19</v>
      </c>
      <c r="V16" s="11" t="s">
        <v>201</v>
      </c>
      <c r="W16" s="13" t="s">
        <v>202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205</v>
      </c>
      <c r="B17" s="6" t="s">
        <v>206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207</v>
      </c>
      <c r="H17" s="7" t="s">
        <v>208</v>
      </c>
      <c r="I17" s="7" t="s">
        <v>79</v>
      </c>
      <c r="J17" s="7" t="s">
        <v>2</v>
      </c>
      <c r="K17" s="7" t="s">
        <v>209</v>
      </c>
      <c r="L17" s="7">
        <v>1</v>
      </c>
      <c r="M17" s="7">
        <v>1</v>
      </c>
      <c r="N17" s="7" t="s">
        <v>95</v>
      </c>
      <c r="O17" s="7" t="s">
        <v>95</v>
      </c>
      <c r="P17" s="7" t="s">
        <v>96</v>
      </c>
      <c r="Q17" s="7"/>
      <c r="R17" s="11" t="s">
        <v>210</v>
      </c>
      <c r="S17" s="13" t="s">
        <v>19</v>
      </c>
      <c r="T17" s="7"/>
      <c r="U17" s="11" t="s">
        <v>19</v>
      </c>
      <c r="V17" s="11" t="s">
        <v>210</v>
      </c>
      <c r="W17" s="13" t="s">
        <v>211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88</v>
      </c>
      <c r="AG17" t="s">
        <v>75</v>
      </c>
      <c r="AH17" t="s">
        <v>19</v>
      </c>
    </row>
    <row r="18" customHeight="1" spans="1:32">
      <c r="A18" s="9" t="s">
        <v>214</v>
      </c>
      <c r="B18" s="9"/>
      <c r="C18" s="9" t="s">
        <v>215</v>
      </c>
      <c r="D18" s="9"/>
      <c r="E18" s="9"/>
      <c r="F18" s="9"/>
      <c r="G18" s="9" t="s">
        <v>215</v>
      </c>
      <c r="H18" s="9" t="s">
        <v>215</v>
      </c>
      <c r="I18" s="9" t="s">
        <v>215</v>
      </c>
      <c r="J18" s="9" t="s">
        <v>215</v>
      </c>
      <c r="K18" s="9" t="s">
        <v>215</v>
      </c>
      <c r="L18" s="9" t="s">
        <v>215</v>
      </c>
      <c r="M18" s="9" t="s">
        <v>215</v>
      </c>
      <c r="N18" s="9" t="s">
        <v>215</v>
      </c>
      <c r="O18" s="9" t="s">
        <v>215</v>
      </c>
      <c r="P18" s="9" t="s">
        <v>215</v>
      </c>
      <c r="Q18" s="9"/>
      <c r="R18" s="12" t="s">
        <v>20</v>
      </c>
      <c r="S18" s="12" t="s">
        <v>21</v>
      </c>
      <c r="T18" s="9" t="s">
        <v>215</v>
      </c>
      <c r="U18" s="12"/>
      <c r="V18" s="12" t="s">
        <v>216</v>
      </c>
      <c r="W18" s="12" t="s">
        <v>22</v>
      </c>
      <c r="X18" s="12"/>
      <c r="Y18" s="12"/>
      <c r="Z18" s="12"/>
      <c r="AA18" s="9"/>
      <c r="AB18" s="12"/>
      <c r="AC18" s="9"/>
      <c r="AD18" s="9" t="s">
        <v>215</v>
      </c>
      <c r="AE18" s="9"/>
      <c r="AF1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217</v>
      </c>
      <c r="B1" s="4" t="s">
        <v>218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219</v>
      </c>
      <c r="H1" s="4" t="s">
        <v>220</v>
      </c>
      <c r="I1" s="4" t="s">
        <v>13</v>
      </c>
      <c r="J1" s="4" t="s">
        <v>17</v>
      </c>
      <c r="K1" s="4" t="s">
        <v>18</v>
      </c>
      <c r="L1" s="10" t="s">
        <v>221</v>
      </c>
      <c r="M1" s="4" t="s">
        <v>222</v>
      </c>
      <c r="N1" s="4" t="s">
        <v>223</v>
      </c>
    </row>
    <row r="2" ht="14.25" customHeight="1" spans="1:256">
      <c r="A2" s="6" t="s">
        <v>224</v>
      </c>
      <c r="B2" s="7" t="s">
        <v>129</v>
      </c>
      <c r="C2" s="7" t="s">
        <v>225</v>
      </c>
      <c r="D2" s="7" t="s">
        <v>2</v>
      </c>
      <c r="E2" s="7" t="s">
        <v>76</v>
      </c>
      <c r="F2" s="7" t="s">
        <v>75</v>
      </c>
      <c r="G2" s="7" t="s">
        <v>138</v>
      </c>
      <c r="H2" s="7" t="s">
        <v>226</v>
      </c>
      <c r="I2" s="11" t="s">
        <v>227</v>
      </c>
      <c r="J2" s="11" t="s">
        <v>19</v>
      </c>
      <c r="K2" s="11" t="s">
        <v>227</v>
      </c>
      <c r="L2" s="7" t="s">
        <v>228</v>
      </c>
      <c r="M2" s="7" t="s">
        <v>229</v>
      </c>
      <c r="N2" s="7" t="s">
        <v>230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231</v>
      </c>
      <c r="B3" s="7" t="s">
        <v>120</v>
      </c>
      <c r="C3" s="7" t="s">
        <v>225</v>
      </c>
      <c r="D3" s="7" t="s">
        <v>2</v>
      </c>
      <c r="E3" s="7" t="s">
        <v>76</v>
      </c>
      <c r="F3" s="7" t="s">
        <v>75</v>
      </c>
      <c r="G3" s="7" t="s">
        <v>138</v>
      </c>
      <c r="H3" s="7" t="s">
        <v>226</v>
      </c>
      <c r="I3" s="11" t="s">
        <v>227</v>
      </c>
      <c r="J3" s="11" t="s">
        <v>19</v>
      </c>
      <c r="K3" s="11" t="s">
        <v>227</v>
      </c>
      <c r="L3" s="7" t="s">
        <v>228</v>
      </c>
      <c r="M3" s="7" t="s">
        <v>229</v>
      </c>
      <c r="N3" s="7" t="s">
        <v>232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214</v>
      </c>
      <c r="B4" s="9" t="s">
        <v>215</v>
      </c>
      <c r="C4" s="9" t="s">
        <v>215</v>
      </c>
      <c r="D4" s="9" t="s">
        <v>215</v>
      </c>
      <c r="E4" s="9"/>
      <c r="F4" s="9"/>
      <c r="G4" s="9" t="s">
        <v>215</v>
      </c>
      <c r="H4" s="9" t="s">
        <v>215</v>
      </c>
      <c r="I4" s="12" t="s">
        <v>23</v>
      </c>
      <c r="J4" s="12"/>
      <c r="K4" s="12"/>
      <c r="L4" s="9"/>
      <c r="M4" s="9" t="s">
        <v>215</v>
      </c>
      <c r="N4" t="s">
        <v>215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A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234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1543</v>
      </c>
      <c r="E2" t="str">
        <f>VLOOKUP(A2,HOP!A:L,12,0)</f>
        <v>1543.00</v>
      </c>
      <c r="F2" t="str">
        <f>VLOOKUP(A2,HOP!A:C,3,0)</f>
        <v>2127038</v>
      </c>
      <c r="G2">
        <f>D2-E2</f>
        <v>0</v>
      </c>
      <c r="H2" t="str">
        <f>$H$1&amp;F2</f>
        <v>，2127038</v>
      </c>
      <c r="I2" t="str">
        <f>VLOOKUP(A2,HOP!A:T,20,0)</f>
        <v>直连</v>
      </c>
    </row>
    <row r="3" ht="14.25" hidden="1" customHeight="1" spans="1:9">
      <c r="A3" s="6" t="s">
        <v>89</v>
      </c>
      <c r="B3" s="7" t="s">
        <v>95</v>
      </c>
      <c r="C3" s="7" t="s">
        <v>96</v>
      </c>
      <c r="D3" s="3">
        <v>0</v>
      </c>
      <c r="E3" t="str">
        <f>VLOOKUP(A3,HOP!A:L,12,0)</f>
        <v>0.00</v>
      </c>
      <c r="F3" t="str">
        <f>VLOOKUP(A3,HOP!A:C,3,0)</f>
        <v>2111151</v>
      </c>
      <c r="G3">
        <f t="shared" ref="G3:G17" si="0">D3-E3</f>
        <v>0</v>
      </c>
      <c r="H3" t="str">
        <f t="shared" ref="H3:H17" si="1">$H$1&amp;F3</f>
        <v>，2111151</v>
      </c>
      <c r="I3" t="str">
        <f>VLOOKUP(A3,HOP!A:T,20,0)</f>
        <v>直连</v>
      </c>
    </row>
    <row r="4" ht="14.25" customHeight="1" spans="1:9">
      <c r="A4" s="6" t="s">
        <v>100</v>
      </c>
      <c r="B4" s="7" t="s">
        <v>81</v>
      </c>
      <c r="C4" s="7" t="s">
        <v>83</v>
      </c>
      <c r="D4" s="3">
        <v>1745</v>
      </c>
      <c r="E4" t="str">
        <f>VLOOKUP(A4,HOP!A:L,12,0)</f>
        <v>1745.00</v>
      </c>
      <c r="F4" t="str">
        <f>VLOOKUP(A4,HOP!A:C,3,0)</f>
        <v>2127647</v>
      </c>
      <c r="G4">
        <f t="shared" si="0"/>
        <v>0</v>
      </c>
      <c r="H4" t="str">
        <f t="shared" si="1"/>
        <v>，2127647</v>
      </c>
      <c r="I4" t="str">
        <f>VLOOKUP(A4,HOP!A:T,20,0)</f>
        <v>直连</v>
      </c>
    </row>
    <row r="5" ht="14.25" customHeight="1" spans="1:9">
      <c r="A5" s="6" t="s">
        <v>109</v>
      </c>
      <c r="B5" s="7" t="s">
        <v>114</v>
      </c>
      <c r="C5" s="7" t="s">
        <v>115</v>
      </c>
      <c r="D5" s="3">
        <v>426</v>
      </c>
      <c r="E5" t="str">
        <f>VLOOKUP(A5,HOP!A:L,12,0)</f>
        <v>426.00</v>
      </c>
      <c r="F5" t="str">
        <f>VLOOKUP(A5,HOP!A:C,3,0)</f>
        <v>2131079</v>
      </c>
      <c r="G5">
        <f t="shared" si="0"/>
        <v>0</v>
      </c>
      <c r="H5" t="str">
        <f t="shared" si="1"/>
        <v>，2131079</v>
      </c>
      <c r="I5" t="str">
        <f>VLOOKUP(A5,HOP!A:T,20,0)</f>
        <v>直连</v>
      </c>
    </row>
    <row r="6" ht="14.25" hidden="1" customHeight="1" spans="1:9">
      <c r="A6" s="6" t="s">
        <v>133</v>
      </c>
      <c r="B6" s="7" t="s">
        <v>139</v>
      </c>
      <c r="C6" s="7" t="s">
        <v>140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144</v>
      </c>
      <c r="B7" s="7" t="s">
        <v>114</v>
      </c>
      <c r="C7" s="7" t="s">
        <v>125</v>
      </c>
      <c r="D7" s="3">
        <v>531</v>
      </c>
      <c r="E7" t="str">
        <f>VLOOKUP(A7,HOP!A:L,12,0)</f>
        <v>531.00</v>
      </c>
      <c r="F7" t="str">
        <f>VLOOKUP(A7,HOP!A:C,3,0)</f>
        <v>2127382</v>
      </c>
      <c r="G7">
        <f t="shared" si="0"/>
        <v>0</v>
      </c>
      <c r="H7" t="str">
        <f t="shared" si="1"/>
        <v>，2127382</v>
      </c>
      <c r="I7" t="str">
        <f>VLOOKUP(A7,HOP!A:T,20,0)</f>
        <v>直连</v>
      </c>
    </row>
    <row r="8" ht="14.25" customHeight="1" spans="1:9">
      <c r="A8" s="6" t="s">
        <v>149</v>
      </c>
      <c r="B8" s="7" t="s">
        <v>125</v>
      </c>
      <c r="C8" s="7" t="s">
        <v>95</v>
      </c>
      <c r="D8" s="3">
        <v>394</v>
      </c>
      <c r="E8" t="str">
        <f>VLOOKUP(A8,HOP!A:L,12,0)</f>
        <v>394.00</v>
      </c>
      <c r="F8" t="str">
        <f>VLOOKUP(A8,HOP!A:C,3,0)</f>
        <v>2130088</v>
      </c>
      <c r="G8">
        <f t="shared" si="0"/>
        <v>0</v>
      </c>
      <c r="H8" t="str">
        <f t="shared" si="1"/>
        <v>，2130088</v>
      </c>
      <c r="I8" t="str">
        <f>VLOOKUP(A8,HOP!A:T,20,0)</f>
        <v>直连</v>
      </c>
    </row>
    <row r="9" ht="14.25" customHeight="1" spans="1:9">
      <c r="A9" s="6" t="s">
        <v>158</v>
      </c>
      <c r="B9" s="7" t="s">
        <v>125</v>
      </c>
      <c r="C9" s="7" t="s">
        <v>95</v>
      </c>
      <c r="D9" s="3">
        <v>1260</v>
      </c>
      <c r="E9" t="str">
        <f>VLOOKUP(A9,HOP!A:L,12,0)</f>
        <v>1260.00</v>
      </c>
      <c r="F9" t="str">
        <f>VLOOKUP(A9,HOP!A:C,3,0)</f>
        <v>2134021</v>
      </c>
      <c r="G9">
        <f t="shared" si="0"/>
        <v>0</v>
      </c>
      <c r="H9" t="str">
        <f t="shared" si="1"/>
        <v>，2134021</v>
      </c>
      <c r="I9" t="str">
        <f>VLOOKUP(A9,HOP!A:T,20,0)</f>
        <v>直采</v>
      </c>
    </row>
    <row r="10" ht="14.25" customHeight="1" spans="1:9">
      <c r="A10" s="6" t="s">
        <v>166</v>
      </c>
      <c r="B10" s="7" t="s">
        <v>125</v>
      </c>
      <c r="C10" s="7" t="s">
        <v>95</v>
      </c>
      <c r="D10" s="3">
        <v>474</v>
      </c>
      <c r="E10" t="str">
        <f>VLOOKUP(A10,HOP!A:L,12,0)</f>
        <v>474.00</v>
      </c>
      <c r="F10" t="str">
        <f>VLOOKUP(A10,HOP!A:C,3,0)</f>
        <v>2134799</v>
      </c>
      <c r="G10">
        <f t="shared" si="0"/>
        <v>0</v>
      </c>
      <c r="H10" t="str">
        <f t="shared" si="1"/>
        <v>，2134799</v>
      </c>
      <c r="I10" t="str">
        <f>VLOOKUP(A10,HOP!A:T,20,0)</f>
        <v>直连</v>
      </c>
    </row>
    <row r="11" ht="14.25" customHeight="1" spans="1:9">
      <c r="A11" s="6" t="s">
        <v>175</v>
      </c>
      <c r="B11" s="7" t="s">
        <v>125</v>
      </c>
      <c r="C11" s="7" t="s">
        <v>95</v>
      </c>
      <c r="D11" s="3">
        <v>1068</v>
      </c>
      <c r="E11" t="str">
        <f>VLOOKUP(A11,HOP!A:L,12,0)</f>
        <v>1068.00</v>
      </c>
      <c r="F11" t="str">
        <f>VLOOKUP(A11,HOP!A:C,3,0)</f>
        <v>2134666</v>
      </c>
      <c r="G11">
        <f t="shared" si="0"/>
        <v>0</v>
      </c>
      <c r="H11" t="str">
        <f t="shared" si="1"/>
        <v>，2134666</v>
      </c>
      <c r="I11" t="str">
        <f>VLOOKUP(A11,HOP!A:T,20,0)</f>
        <v>直连</v>
      </c>
    </row>
    <row r="12" ht="14.25" customHeight="1" spans="1:9">
      <c r="A12" s="6" t="s">
        <v>184</v>
      </c>
      <c r="B12" s="7" t="s">
        <v>125</v>
      </c>
      <c r="C12" s="7" t="s">
        <v>95</v>
      </c>
      <c r="D12" s="3">
        <v>475</v>
      </c>
      <c r="E12" t="str">
        <f>VLOOKUP(A12,HOP!A:L,12,0)</f>
        <v>475.00</v>
      </c>
      <c r="F12" t="str">
        <f>VLOOKUP(A12,HOP!A:C,3,0)</f>
        <v>2134768</v>
      </c>
      <c r="G12">
        <f t="shared" si="0"/>
        <v>0</v>
      </c>
      <c r="H12" t="str">
        <f t="shared" si="1"/>
        <v>，2134768</v>
      </c>
      <c r="I12" t="str">
        <f>VLOOKUP(A12,HOP!A:T,20,0)</f>
        <v>直连</v>
      </c>
    </row>
    <row r="13" ht="14.25" customHeight="1" spans="1:9">
      <c r="A13" s="6" t="s">
        <v>189</v>
      </c>
      <c r="B13" s="7" t="s">
        <v>95</v>
      </c>
      <c r="C13" s="7" t="s">
        <v>96</v>
      </c>
      <c r="D13" s="3">
        <v>426</v>
      </c>
      <c r="E13" t="str">
        <f>VLOOKUP(A13,HOP!A:L,12,0)</f>
        <v>426.00</v>
      </c>
      <c r="F13" t="str">
        <f>VLOOKUP(A13,HOP!A:C,3,0)</f>
        <v>2122989</v>
      </c>
      <c r="G13">
        <f t="shared" si="0"/>
        <v>0</v>
      </c>
      <c r="H13" t="str">
        <f t="shared" si="1"/>
        <v>，2122989</v>
      </c>
      <c r="I13" t="str">
        <f>VLOOKUP(A13,HOP!A:T,20,0)</f>
        <v>直连</v>
      </c>
    </row>
    <row r="14" ht="14.25" customHeight="1" spans="1:9">
      <c r="A14" s="6" t="s">
        <v>196</v>
      </c>
      <c r="B14" s="7" t="s">
        <v>95</v>
      </c>
      <c r="C14" s="7" t="s">
        <v>96</v>
      </c>
      <c r="D14" s="3">
        <v>375</v>
      </c>
      <c r="E14" t="str">
        <f>VLOOKUP(A14,HOP!A:L,12,0)</f>
        <v>375.00</v>
      </c>
      <c r="F14" t="str">
        <f>VLOOKUP(A14,HOP!A:C,3,0)</f>
        <v>2136879</v>
      </c>
      <c r="G14">
        <f t="shared" si="0"/>
        <v>0</v>
      </c>
      <c r="H14" t="str">
        <f t="shared" si="1"/>
        <v>，2136879</v>
      </c>
      <c r="I14" t="str">
        <f>VLOOKUP(A14,HOP!A:T,20,0)</f>
        <v>直连</v>
      </c>
    </row>
    <row r="15" ht="14.25" customHeight="1" spans="1:9">
      <c r="A15" s="6" t="s">
        <v>205</v>
      </c>
      <c r="B15" s="7" t="s">
        <v>95</v>
      </c>
      <c r="C15" s="7" t="s">
        <v>96</v>
      </c>
      <c r="D15" s="3">
        <v>1149</v>
      </c>
      <c r="E15" t="str">
        <f>VLOOKUP(A15,HOP!A:L,12,0)</f>
        <v>1149.00</v>
      </c>
      <c r="F15" t="str">
        <f>VLOOKUP(A15,HOP!A:C,3,0)</f>
        <v>2136309</v>
      </c>
      <c r="G15">
        <f t="shared" si="0"/>
        <v>0</v>
      </c>
      <c r="H15" t="str">
        <f t="shared" si="1"/>
        <v>，2136309</v>
      </c>
      <c r="I15" t="str">
        <f>VLOOKUP(A15,HOP!A:T,20,0)</f>
        <v>直连</v>
      </c>
    </row>
    <row r="16" spans="1:10">
      <c r="A16" s="43" t="s">
        <v>129</v>
      </c>
      <c r="D16" s="8">
        <v>-192</v>
      </c>
      <c r="E16" t="str">
        <f>VLOOKUP(A16,HOP!A:L,12,0)</f>
        <v>0.00</v>
      </c>
      <c r="F16" t="str">
        <f>VLOOKUP(A16,HOP!A:C,3,0)</f>
        <v>2127464</v>
      </c>
      <c r="G16">
        <f t="shared" si="0"/>
        <v>-192</v>
      </c>
      <c r="H16" t="str">
        <f t="shared" si="1"/>
        <v>，2127464</v>
      </c>
      <c r="I16" t="str">
        <f>VLOOKUP(A16,HOP!A:T,20,0)</f>
        <v>直连</v>
      </c>
      <c r="J16" s="5" t="s">
        <v>235</v>
      </c>
    </row>
    <row r="17" spans="1:10">
      <c r="A17" s="43" t="s">
        <v>120</v>
      </c>
      <c r="D17" s="8">
        <v>-192</v>
      </c>
      <c r="E17" t="str">
        <f>VLOOKUP(A17,HOP!A:L,12,0)</f>
        <v>0.00</v>
      </c>
      <c r="F17" t="str">
        <f>VLOOKUP(A17,HOP!A:C,3,0)</f>
        <v>2127467</v>
      </c>
      <c r="G17">
        <f t="shared" si="0"/>
        <v>-192</v>
      </c>
      <c r="H17" t="str">
        <f t="shared" si="1"/>
        <v>，2127467</v>
      </c>
      <c r="I17" t="str">
        <f>VLOOKUP(A17,HOP!A:T,20,0)</f>
        <v>直连</v>
      </c>
      <c r="J17" s="5" t="s">
        <v>235</v>
      </c>
    </row>
    <row r="19" spans="4:4">
      <c r="D19" s="3">
        <f>SUM(D2:D18)</f>
        <v>9482</v>
      </c>
    </row>
    <row r="22" spans="1:2">
      <c r="A22" t="s">
        <v>236</v>
      </c>
      <c r="B22">
        <v>1260</v>
      </c>
    </row>
    <row r="23" spans="1:2">
      <c r="A23" t="s">
        <v>237</v>
      </c>
      <c r="B23">
        <v>8222</v>
      </c>
    </row>
    <row r="24" spans="1:2">
      <c r="A24" s="5" t="s">
        <v>238</v>
      </c>
      <c r="B24">
        <f>SUBTOTAL(9,B22:B23)</f>
        <v>9482</v>
      </c>
    </row>
  </sheetData>
  <autoFilter ref="A1:AF17">
    <filterColumn colId="3">
      <filters>
        <filter val="-192.00"/>
        <filter val="375.00"/>
        <filter val="394.00"/>
        <filter val="426.00"/>
        <filter val="474.00"/>
        <filter val="475.00"/>
        <filter val="531.00"/>
        <filter val="1,068.00"/>
        <filter val="1,149.00"/>
        <filter val="1,260.00"/>
        <filter val="1,543.00"/>
        <filter val="1,745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239</v>
      </c>
      <c r="B1" s="2" t="s">
        <v>240</v>
      </c>
      <c r="C1" s="2" t="s">
        <v>241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242</v>
      </c>
      <c r="I1" s="2" t="s">
        <v>243</v>
      </c>
      <c r="J1" s="2" t="s">
        <v>244</v>
      </c>
      <c r="K1" s="2" t="s">
        <v>245</v>
      </c>
      <c r="L1" s="2" t="s">
        <v>246</v>
      </c>
      <c r="M1" s="2" t="s">
        <v>247</v>
      </c>
      <c r="N1" s="2" t="s">
        <v>248</v>
      </c>
      <c r="O1" s="2" t="s">
        <v>249</v>
      </c>
      <c r="P1" s="2" t="s">
        <v>250</v>
      </c>
      <c r="Q1" s="2" t="s">
        <v>251</v>
      </c>
      <c r="R1" s="2" t="s">
        <v>252</v>
      </c>
      <c r="S1" s="2" t="s">
        <v>253</v>
      </c>
      <c r="T1" s="2" t="s">
        <v>254</v>
      </c>
    </row>
    <row r="2" s="1" customFormat="1" spans="1:20">
      <c r="A2" s="1" t="s">
        <v>89</v>
      </c>
      <c r="B2" s="1" t="s">
        <v>94</v>
      </c>
      <c r="C2" s="1" t="s">
        <v>90</v>
      </c>
      <c r="D2" s="1" t="s">
        <v>92</v>
      </c>
      <c r="E2" s="1" t="s">
        <v>255</v>
      </c>
      <c r="F2" s="1" t="s">
        <v>95</v>
      </c>
      <c r="G2" s="1" t="s">
        <v>96</v>
      </c>
      <c r="H2" s="1" t="s">
        <v>256</v>
      </c>
      <c r="I2" s="1" t="s">
        <v>257</v>
      </c>
      <c r="J2" s="1" t="s">
        <v>258</v>
      </c>
      <c r="K2" s="1" t="s">
        <v>257</v>
      </c>
      <c r="L2" s="1" t="s">
        <v>257</v>
      </c>
      <c r="M2" s="1" t="s">
        <v>259</v>
      </c>
      <c r="N2" s="1" t="s">
        <v>259</v>
      </c>
      <c r="O2" s="1" t="s">
        <v>257</v>
      </c>
      <c r="P2" s="1" t="s">
        <v>260</v>
      </c>
      <c r="Q2" s="1" t="s">
        <v>261</v>
      </c>
      <c r="R2" s="1" t="s">
        <v>75</v>
      </c>
      <c r="S2" s="1" t="s">
        <v>262</v>
      </c>
      <c r="T2" s="1" t="s">
        <v>263</v>
      </c>
    </row>
    <row r="3" s="1" customFormat="1" spans="1:20">
      <c r="A3" s="1" t="s">
        <v>189</v>
      </c>
      <c r="B3" s="1" t="s">
        <v>192</v>
      </c>
      <c r="C3" s="1" t="s">
        <v>190</v>
      </c>
      <c r="D3" s="1" t="s">
        <v>112</v>
      </c>
      <c r="E3" s="1" t="s">
        <v>264</v>
      </c>
      <c r="F3" s="1" t="s">
        <v>95</v>
      </c>
      <c r="G3" s="1" t="s">
        <v>96</v>
      </c>
      <c r="H3" s="1" t="s">
        <v>256</v>
      </c>
      <c r="I3" s="1" t="s">
        <v>265</v>
      </c>
      <c r="J3" s="1" t="s">
        <v>258</v>
      </c>
      <c r="K3" s="1" t="s">
        <v>265</v>
      </c>
      <c r="L3" s="1" t="s">
        <v>265</v>
      </c>
      <c r="M3" s="1" t="s">
        <v>259</v>
      </c>
      <c r="N3" s="1" t="s">
        <v>259</v>
      </c>
      <c r="O3" s="1" t="s">
        <v>257</v>
      </c>
      <c r="P3" s="1" t="s">
        <v>260</v>
      </c>
      <c r="Q3" s="1" t="s">
        <v>266</v>
      </c>
      <c r="R3" s="1" t="s">
        <v>75</v>
      </c>
      <c r="S3" s="1" t="s">
        <v>262</v>
      </c>
      <c r="T3" s="1" t="s">
        <v>263</v>
      </c>
    </row>
    <row r="4" s="1" customFormat="1" spans="1:20">
      <c r="A4" s="1" t="s">
        <v>72</v>
      </c>
      <c r="B4" s="1" t="s">
        <v>81</v>
      </c>
      <c r="C4" s="1" t="s">
        <v>73</v>
      </c>
      <c r="D4" s="1" t="s">
        <v>78</v>
      </c>
      <c r="E4" s="1" t="s">
        <v>267</v>
      </c>
      <c r="F4" s="1" t="s">
        <v>82</v>
      </c>
      <c r="G4" s="1" t="s">
        <v>83</v>
      </c>
      <c r="H4" s="1" t="s">
        <v>256</v>
      </c>
      <c r="I4" s="1" t="s">
        <v>268</v>
      </c>
      <c r="J4" s="1" t="s">
        <v>258</v>
      </c>
      <c r="K4" s="1" t="s">
        <v>268</v>
      </c>
      <c r="L4" s="1" t="s">
        <v>268</v>
      </c>
      <c r="M4" s="1" t="s">
        <v>259</v>
      </c>
      <c r="N4" s="1" t="s">
        <v>259</v>
      </c>
      <c r="O4" s="1" t="s">
        <v>257</v>
      </c>
      <c r="P4" s="1" t="s">
        <v>260</v>
      </c>
      <c r="Q4" s="1" t="s">
        <v>269</v>
      </c>
      <c r="R4" s="1" t="s">
        <v>75</v>
      </c>
      <c r="S4" s="1" t="s">
        <v>262</v>
      </c>
      <c r="T4" s="1" t="s">
        <v>263</v>
      </c>
    </row>
    <row r="5" s="1" customFormat="1" spans="1:20">
      <c r="A5" s="1" t="s">
        <v>144</v>
      </c>
      <c r="B5" s="1" t="s">
        <v>81</v>
      </c>
      <c r="C5" s="1" t="s">
        <v>145</v>
      </c>
      <c r="D5" s="1" t="s">
        <v>270</v>
      </c>
      <c r="E5" s="1" t="s">
        <v>271</v>
      </c>
      <c r="F5" s="1" t="s">
        <v>114</v>
      </c>
      <c r="G5" s="1" t="s">
        <v>125</v>
      </c>
      <c r="H5" s="1" t="s">
        <v>256</v>
      </c>
      <c r="I5" s="1" t="s">
        <v>272</v>
      </c>
      <c r="J5" s="1" t="s">
        <v>258</v>
      </c>
      <c r="K5" s="1" t="s">
        <v>272</v>
      </c>
      <c r="L5" s="1" t="s">
        <v>272</v>
      </c>
      <c r="M5" s="1" t="s">
        <v>259</v>
      </c>
      <c r="N5" s="1" t="s">
        <v>259</v>
      </c>
      <c r="O5" s="1" t="s">
        <v>257</v>
      </c>
      <c r="P5" s="1" t="s">
        <v>260</v>
      </c>
      <c r="Q5" s="1" t="s">
        <v>273</v>
      </c>
      <c r="R5" s="1" t="s">
        <v>75</v>
      </c>
      <c r="S5" s="1" t="s">
        <v>262</v>
      </c>
      <c r="T5" s="1" t="s">
        <v>263</v>
      </c>
    </row>
    <row r="6" s="1" customFormat="1" spans="1:20">
      <c r="A6" s="1" t="s">
        <v>129</v>
      </c>
      <c r="B6" s="1" t="s">
        <v>81</v>
      </c>
      <c r="C6" s="1" t="s">
        <v>130</v>
      </c>
      <c r="D6" s="1" t="s">
        <v>270</v>
      </c>
      <c r="E6" s="1" t="s">
        <v>274</v>
      </c>
      <c r="F6" s="1" t="s">
        <v>114</v>
      </c>
      <c r="G6" s="1" t="s">
        <v>125</v>
      </c>
      <c r="H6" s="1" t="s">
        <v>256</v>
      </c>
      <c r="I6" s="1" t="s">
        <v>272</v>
      </c>
      <c r="J6" s="1" t="s">
        <v>258</v>
      </c>
      <c r="K6" s="1" t="s">
        <v>272</v>
      </c>
      <c r="L6" s="1" t="s">
        <v>257</v>
      </c>
      <c r="M6" s="1" t="s">
        <v>275</v>
      </c>
      <c r="N6" s="1" t="s">
        <v>275</v>
      </c>
      <c r="O6" s="1" t="s">
        <v>257</v>
      </c>
      <c r="P6" s="1" t="s">
        <v>260</v>
      </c>
      <c r="Q6" s="1" t="s">
        <v>276</v>
      </c>
      <c r="R6" s="1" t="s">
        <v>75</v>
      </c>
      <c r="S6" s="1" t="s">
        <v>262</v>
      </c>
      <c r="T6" s="1" t="s">
        <v>263</v>
      </c>
    </row>
    <row r="7" s="1" customFormat="1" spans="1:20">
      <c r="A7" s="1" t="s">
        <v>120</v>
      </c>
      <c r="B7" s="1" t="s">
        <v>81</v>
      </c>
      <c r="C7" s="1" t="s">
        <v>121</v>
      </c>
      <c r="D7" s="1" t="s">
        <v>270</v>
      </c>
      <c r="E7" s="1" t="s">
        <v>277</v>
      </c>
      <c r="F7" s="1" t="s">
        <v>114</v>
      </c>
      <c r="G7" s="1" t="s">
        <v>125</v>
      </c>
      <c r="H7" s="1" t="s">
        <v>256</v>
      </c>
      <c r="I7" s="1" t="s">
        <v>272</v>
      </c>
      <c r="J7" s="1" t="s">
        <v>258</v>
      </c>
      <c r="K7" s="1" t="s">
        <v>272</v>
      </c>
      <c r="L7" s="1" t="s">
        <v>257</v>
      </c>
      <c r="M7" s="1" t="s">
        <v>275</v>
      </c>
      <c r="N7" s="1" t="s">
        <v>275</v>
      </c>
      <c r="O7" s="1" t="s">
        <v>257</v>
      </c>
      <c r="P7" s="1" t="s">
        <v>260</v>
      </c>
      <c r="Q7" s="1" t="s">
        <v>278</v>
      </c>
      <c r="R7" s="1" t="s">
        <v>75</v>
      </c>
      <c r="S7" s="1" t="s">
        <v>262</v>
      </c>
      <c r="T7" s="1" t="s">
        <v>263</v>
      </c>
    </row>
    <row r="8" s="1" customFormat="1" spans="1:20">
      <c r="A8" s="1" t="s">
        <v>100</v>
      </c>
      <c r="B8" s="1" t="s">
        <v>81</v>
      </c>
      <c r="C8" s="1" t="s">
        <v>101</v>
      </c>
      <c r="D8" s="1" t="s">
        <v>103</v>
      </c>
      <c r="E8" s="1" t="s">
        <v>279</v>
      </c>
      <c r="F8" s="1" t="s">
        <v>81</v>
      </c>
      <c r="G8" s="1" t="s">
        <v>83</v>
      </c>
      <c r="H8" s="1" t="s">
        <v>256</v>
      </c>
      <c r="I8" s="1" t="s">
        <v>280</v>
      </c>
      <c r="J8" s="1" t="s">
        <v>258</v>
      </c>
      <c r="K8" s="1" t="s">
        <v>280</v>
      </c>
      <c r="L8" s="1" t="s">
        <v>280</v>
      </c>
      <c r="M8" s="1" t="s">
        <v>259</v>
      </c>
      <c r="N8" s="1" t="s">
        <v>259</v>
      </c>
      <c r="O8" s="1" t="s">
        <v>257</v>
      </c>
      <c r="P8" s="1" t="s">
        <v>260</v>
      </c>
      <c r="Q8" s="1" t="s">
        <v>281</v>
      </c>
      <c r="R8" s="1" t="s">
        <v>75</v>
      </c>
      <c r="S8" s="1" t="s">
        <v>262</v>
      </c>
      <c r="T8" s="1" t="s">
        <v>263</v>
      </c>
    </row>
    <row r="9" s="1" customFormat="1" spans="1:20">
      <c r="A9" s="1" t="s">
        <v>149</v>
      </c>
      <c r="B9" s="1" t="s">
        <v>83</v>
      </c>
      <c r="C9" s="1" t="s">
        <v>150</v>
      </c>
      <c r="D9" s="1" t="s">
        <v>152</v>
      </c>
      <c r="E9" s="1" t="s">
        <v>282</v>
      </c>
      <c r="F9" s="1" t="s">
        <v>125</v>
      </c>
      <c r="G9" s="1" t="s">
        <v>95</v>
      </c>
      <c r="H9" s="1" t="s">
        <v>256</v>
      </c>
      <c r="I9" s="1" t="s">
        <v>283</v>
      </c>
      <c r="J9" s="1" t="s">
        <v>258</v>
      </c>
      <c r="K9" s="1" t="s">
        <v>283</v>
      </c>
      <c r="L9" s="1" t="s">
        <v>283</v>
      </c>
      <c r="M9" s="1" t="s">
        <v>259</v>
      </c>
      <c r="N9" s="1" t="s">
        <v>259</v>
      </c>
      <c r="O9" s="1" t="s">
        <v>257</v>
      </c>
      <c r="P9" s="1" t="s">
        <v>260</v>
      </c>
      <c r="Q9" s="1" t="s">
        <v>284</v>
      </c>
      <c r="R9" s="1" t="s">
        <v>75</v>
      </c>
      <c r="S9" s="1" t="s">
        <v>262</v>
      </c>
      <c r="T9" s="1" t="s">
        <v>263</v>
      </c>
    </row>
    <row r="10" s="1" customFormat="1" spans="1:20">
      <c r="A10" s="1" t="s">
        <v>109</v>
      </c>
      <c r="B10" s="1" t="s">
        <v>114</v>
      </c>
      <c r="C10" s="1" t="s">
        <v>110</v>
      </c>
      <c r="D10" s="1" t="s">
        <v>112</v>
      </c>
      <c r="E10" s="1" t="s">
        <v>285</v>
      </c>
      <c r="F10" s="1" t="s">
        <v>114</v>
      </c>
      <c r="G10" s="1" t="s">
        <v>115</v>
      </c>
      <c r="H10" s="1" t="s">
        <v>256</v>
      </c>
      <c r="I10" s="1" t="s">
        <v>265</v>
      </c>
      <c r="J10" s="1" t="s">
        <v>258</v>
      </c>
      <c r="K10" s="1" t="s">
        <v>265</v>
      </c>
      <c r="L10" s="1" t="s">
        <v>265</v>
      </c>
      <c r="M10" s="1" t="s">
        <v>259</v>
      </c>
      <c r="N10" s="1" t="s">
        <v>259</v>
      </c>
      <c r="O10" s="1" t="s">
        <v>257</v>
      </c>
      <c r="P10" s="1" t="s">
        <v>260</v>
      </c>
      <c r="Q10" s="1" t="s">
        <v>286</v>
      </c>
      <c r="R10" s="1" t="s">
        <v>75</v>
      </c>
      <c r="S10" s="1" t="s">
        <v>262</v>
      </c>
      <c r="T10" s="1" t="s">
        <v>263</v>
      </c>
    </row>
    <row r="11" s="1" customFormat="1" spans="1:20">
      <c r="A11" s="1" t="s">
        <v>158</v>
      </c>
      <c r="B11" s="1" t="s">
        <v>138</v>
      </c>
      <c r="C11" s="1" t="s">
        <v>159</v>
      </c>
      <c r="D11" s="1" t="s">
        <v>161</v>
      </c>
      <c r="E11" s="1" t="s">
        <v>287</v>
      </c>
      <c r="F11" s="1" t="s">
        <v>125</v>
      </c>
      <c r="G11" s="1" t="s">
        <v>95</v>
      </c>
      <c r="H11" s="1" t="s">
        <v>256</v>
      </c>
      <c r="I11" s="1" t="s">
        <v>288</v>
      </c>
      <c r="J11" s="1" t="s">
        <v>258</v>
      </c>
      <c r="K11" s="1" t="s">
        <v>288</v>
      </c>
      <c r="L11" s="1" t="s">
        <v>288</v>
      </c>
      <c r="M11" s="1" t="s">
        <v>259</v>
      </c>
      <c r="N11" s="1" t="s">
        <v>259</v>
      </c>
      <c r="O11" s="1" t="s">
        <v>257</v>
      </c>
      <c r="P11" s="1" t="s">
        <v>260</v>
      </c>
      <c r="Q11" s="1" t="s">
        <v>289</v>
      </c>
      <c r="R11" s="1" t="s">
        <v>75</v>
      </c>
      <c r="S11" s="1" t="s">
        <v>262</v>
      </c>
      <c r="T11" s="1" t="s">
        <v>290</v>
      </c>
    </row>
    <row r="12" s="1" customFormat="1" spans="1:20">
      <c r="A12" s="1" t="s">
        <v>175</v>
      </c>
      <c r="B12" s="1" t="s">
        <v>138</v>
      </c>
      <c r="C12" s="1" t="s">
        <v>176</v>
      </c>
      <c r="D12" s="1" t="s">
        <v>178</v>
      </c>
      <c r="E12" s="1" t="s">
        <v>291</v>
      </c>
      <c r="F12" s="1" t="s">
        <v>125</v>
      </c>
      <c r="G12" s="1" t="s">
        <v>95</v>
      </c>
      <c r="H12" s="1" t="s">
        <v>256</v>
      </c>
      <c r="I12" s="1" t="s">
        <v>292</v>
      </c>
      <c r="J12" s="1" t="s">
        <v>258</v>
      </c>
      <c r="K12" s="1" t="s">
        <v>292</v>
      </c>
      <c r="L12" s="1" t="s">
        <v>292</v>
      </c>
      <c r="M12" s="1" t="s">
        <v>259</v>
      </c>
      <c r="N12" s="1" t="s">
        <v>259</v>
      </c>
      <c r="O12" s="1" t="s">
        <v>257</v>
      </c>
      <c r="P12" s="1" t="s">
        <v>260</v>
      </c>
      <c r="Q12" s="1" t="s">
        <v>293</v>
      </c>
      <c r="R12" s="1" t="s">
        <v>75</v>
      </c>
      <c r="S12" s="1" t="s">
        <v>262</v>
      </c>
      <c r="T12" s="1" t="s">
        <v>263</v>
      </c>
    </row>
    <row r="13" s="1" customFormat="1" spans="1:20">
      <c r="A13" s="1" t="s">
        <v>184</v>
      </c>
      <c r="B13" s="1" t="s">
        <v>125</v>
      </c>
      <c r="C13" s="1" t="s">
        <v>185</v>
      </c>
      <c r="D13" s="1" t="s">
        <v>169</v>
      </c>
      <c r="E13" s="1" t="s">
        <v>294</v>
      </c>
      <c r="F13" s="1" t="s">
        <v>125</v>
      </c>
      <c r="G13" s="1" t="s">
        <v>95</v>
      </c>
      <c r="H13" s="1" t="s">
        <v>256</v>
      </c>
      <c r="I13" s="1" t="s">
        <v>295</v>
      </c>
      <c r="J13" s="1" t="s">
        <v>258</v>
      </c>
      <c r="K13" s="1" t="s">
        <v>295</v>
      </c>
      <c r="L13" s="1" t="s">
        <v>295</v>
      </c>
      <c r="M13" s="1" t="s">
        <v>259</v>
      </c>
      <c r="N13" s="1" t="s">
        <v>259</v>
      </c>
      <c r="O13" s="1" t="s">
        <v>257</v>
      </c>
      <c r="P13" s="1" t="s">
        <v>260</v>
      </c>
      <c r="Q13" s="1" t="s">
        <v>296</v>
      </c>
      <c r="R13" s="1" t="s">
        <v>75</v>
      </c>
      <c r="S13" s="1" t="s">
        <v>262</v>
      </c>
      <c r="T13" s="1" t="s">
        <v>263</v>
      </c>
    </row>
    <row r="14" s="1" customFormat="1" spans="1:20">
      <c r="A14" s="1" t="s">
        <v>166</v>
      </c>
      <c r="B14" s="1" t="s">
        <v>125</v>
      </c>
      <c r="C14" s="1" t="s">
        <v>167</v>
      </c>
      <c r="D14" s="1" t="s">
        <v>169</v>
      </c>
      <c r="E14" s="1" t="s">
        <v>297</v>
      </c>
      <c r="F14" s="1" t="s">
        <v>125</v>
      </c>
      <c r="G14" s="1" t="s">
        <v>95</v>
      </c>
      <c r="H14" s="1" t="s">
        <v>256</v>
      </c>
      <c r="I14" s="1" t="s">
        <v>298</v>
      </c>
      <c r="J14" s="1" t="s">
        <v>258</v>
      </c>
      <c r="K14" s="1" t="s">
        <v>298</v>
      </c>
      <c r="L14" s="1" t="s">
        <v>298</v>
      </c>
      <c r="M14" s="1" t="s">
        <v>259</v>
      </c>
      <c r="N14" s="1" t="s">
        <v>259</v>
      </c>
      <c r="O14" s="1" t="s">
        <v>257</v>
      </c>
      <c r="P14" s="1" t="s">
        <v>260</v>
      </c>
      <c r="Q14" s="1" t="s">
        <v>299</v>
      </c>
      <c r="R14" s="1" t="s">
        <v>75</v>
      </c>
      <c r="S14" s="1" t="s">
        <v>262</v>
      </c>
      <c r="T14" s="1" t="s">
        <v>263</v>
      </c>
    </row>
    <row r="15" s="1" customFormat="1" spans="1:20">
      <c r="A15" s="1" t="s">
        <v>205</v>
      </c>
      <c r="B15" s="1" t="s">
        <v>95</v>
      </c>
      <c r="C15" s="1" t="s">
        <v>206</v>
      </c>
      <c r="D15" s="1" t="s">
        <v>300</v>
      </c>
      <c r="E15" s="1" t="s">
        <v>301</v>
      </c>
      <c r="F15" s="1" t="s">
        <v>95</v>
      </c>
      <c r="G15" s="1" t="s">
        <v>96</v>
      </c>
      <c r="H15" s="1" t="s">
        <v>256</v>
      </c>
      <c r="I15" s="1" t="s">
        <v>302</v>
      </c>
      <c r="J15" s="1" t="s">
        <v>258</v>
      </c>
      <c r="K15" s="1" t="s">
        <v>302</v>
      </c>
      <c r="L15" s="1" t="s">
        <v>302</v>
      </c>
      <c r="M15" s="1" t="s">
        <v>259</v>
      </c>
      <c r="N15" s="1" t="s">
        <v>259</v>
      </c>
      <c r="O15" s="1" t="s">
        <v>257</v>
      </c>
      <c r="P15" s="1" t="s">
        <v>260</v>
      </c>
      <c r="Q15" s="1" t="s">
        <v>303</v>
      </c>
      <c r="R15" s="1" t="s">
        <v>75</v>
      </c>
      <c r="S15" s="1" t="s">
        <v>262</v>
      </c>
      <c r="T15" s="1" t="s">
        <v>263</v>
      </c>
    </row>
    <row r="16" s="1" customFormat="1" spans="1:20">
      <c r="A16" s="1" t="s">
        <v>196</v>
      </c>
      <c r="B16" s="1" t="s">
        <v>95</v>
      </c>
      <c r="C16" s="1" t="s">
        <v>197</v>
      </c>
      <c r="D16" s="1" t="s">
        <v>199</v>
      </c>
      <c r="E16" s="1" t="s">
        <v>304</v>
      </c>
      <c r="F16" s="1" t="s">
        <v>95</v>
      </c>
      <c r="G16" s="1" t="s">
        <v>96</v>
      </c>
      <c r="H16" s="1" t="s">
        <v>256</v>
      </c>
      <c r="I16" s="1" t="s">
        <v>305</v>
      </c>
      <c r="J16" s="1" t="s">
        <v>258</v>
      </c>
      <c r="K16" s="1" t="s">
        <v>305</v>
      </c>
      <c r="L16" s="1" t="s">
        <v>305</v>
      </c>
      <c r="M16" s="1" t="s">
        <v>259</v>
      </c>
      <c r="N16" s="1" t="s">
        <v>259</v>
      </c>
      <c r="O16" s="1" t="s">
        <v>257</v>
      </c>
      <c r="P16" s="1" t="s">
        <v>260</v>
      </c>
      <c r="Q16" s="1" t="s">
        <v>306</v>
      </c>
      <c r="R16" s="1" t="s">
        <v>75</v>
      </c>
      <c r="S16" s="1" t="s">
        <v>262</v>
      </c>
      <c r="T16" s="1" t="s">
        <v>263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2021-06-01T07:04:25Z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32571CF7D37643B2B156CA6856243BED</vt:lpwstr>
  </property>
</Properties>
</file>