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</definedName>
  </definedNames>
  <calcPr calcId="144525"/>
</workbook>
</file>

<file path=xl/sharedStrings.xml><?xml version="1.0" encoding="utf-8"?>
<sst xmlns="http://schemas.openxmlformats.org/spreadsheetml/2006/main" count="128" uniqueCount="83">
  <si>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</si>
  <si>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</si>
  <si>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</si>
  <si>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</si>
  <si>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</si>
  <si>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</si>
  <si>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</si>
  <si>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</si>
  <si>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</si>
  <si>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</si>
  <si>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</si>
  <si>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</si>
  <si>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</si>
  <si>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</si>
  <si>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</si>
  <si>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</si>
  <si>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</si>
  <si>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</si>
  <si>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</si>
  <si>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</si>
  <si>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</si>
  <si>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</si>
  <si>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</si>
  <si>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</si>
  <si>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</si>
  <si>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</si>
  <si>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</si>
  <si>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60平开间&lt;大床&gt;(至少连住2晚及以上)&lt;双人入住&gt;&lt;双早&gt;</t>
  </si>
  <si>
    <t>CNY</t>
  </si>
  <si>
    <t>刘璐</t>
  </si>
  <si>
    <t>CA13744210601CNY</t>
  </si>
  <si>
    <t>未提现</t>
  </si>
  <si>
    <t>携程开票</t>
  </si>
  <si>
    <t>[安顺]安顺豪生温泉度假酒店(71662034)</t>
  </si>
  <si>
    <t>高级大床房&lt;双人入住&gt;&lt;内宾&gt;&lt;双早&gt;&lt; DLTZ &gt;</t>
  </si>
  <si>
    <t>徐小伟,黄晓东,黄茹萍,谢虹</t>
  </si>
  <si>
    <t>[大邑]德门仁里精品酒店(大邑安仁古镇店)(62555384)</t>
  </si>
  <si>
    <t>大床房&lt;中宾&gt;&lt;双人入住&gt;&lt;双早&gt;&lt;大床&gt;</t>
  </si>
  <si>
    <t>李静</t>
  </si>
  <si>
    <t>刘徽</t>
  </si>
  <si>
    <t>，</t>
  </si>
  <si>
    <t>202105152226480020</t>
  </si>
  <si>
    <t>202105161006400022</t>
  </si>
  <si>
    <t>A210601095322481 HOP：4653元</t>
  </si>
  <si>
    <t>i210601095533 房集：1800元</t>
  </si>
  <si>
    <t>总计：6453元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</si>
  <si>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</si>
  <si>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</si>
  <si>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</si>
  <si>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</si>
  <si>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</si>
  <si>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</si>
  <si>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</si>
  <si>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</si>
  <si>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</si>
  <si>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</si>
  <si>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</si>
  <si>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</si>
  <si>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</si>
  <si>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</si>
  <si>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</si>
  <si>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</si>
  <si>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</si>
  <si>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2021-05-15</t>
  </si>
  <si>
    <t>2117933</t>
  </si>
  <si>
    <t>德门仁里精品酒店(大邑安仁古镇店)</t>
  </si>
  <si>
    <t>2021-05-16</t>
  </si>
  <si>
    <t>2021-05-17</t>
  </si>
  <si>
    <t>退房日月结</t>
  </si>
  <si>
    <t>253.00</t>
  </si>
  <si>
    <t>RMB</t>
  </si>
  <si>
    <t>0</t>
  </si>
  <si>
    <t>0.00</t>
  </si>
  <si>
    <t>携程汇登国内直连</t>
  </si>
  <si>
    <t>2021-05-15 22:29:42</t>
  </si>
  <si>
    <t>否</t>
  </si>
  <si>
    <t>广州汇登信息科技有限公司</t>
  </si>
  <si>
    <t>直采</t>
  </si>
  <si>
    <t>2021-05-06</t>
  </si>
  <si>
    <t>2101939</t>
  </si>
  <si>
    <t>上海镛舍酒店</t>
  </si>
  <si>
    <t>4400.00</t>
  </si>
  <si>
    <t>2021-05-06 18:29:49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</si>
</sst>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15111842978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44331</v>
      </c>
      <c r="G2" s="5">
        <v>44333</v>
      </c>
      <c r="H2" s="4">
        <v>1</v>
      </c>
      <c r="I2" s="4">
        <v>2</v>
      </c>
      <c r="J2" s="4">
        <v>2</v>
      </c>
      <c r="K2" s="4" t="s">
        <v>28</v>
      </c>
      <c r="L2" s="4">
        <v>4400</v>
      </c>
      <c r="M2" s="4">
        <v>4400</v>
      </c>
      <c r="N2" s="4" t="s">
        <v>29</v>
      </c>
      <c r="O2" s="4" t="s">
        <v>30</v>
      </c>
      <c r="P2" s="4" t="s">
        <v>31</v>
      </c>
      <c r="Q2" s="4">
        <v>0</v>
      </c>
      <c r="R2" s="6">
        <v>44322</v>
      </c>
      <c r="S2" s="5">
        <v>44348</v>
      </c>
      <c r="T2" s="4" t="s">
        <v>32</v>
      </c>
      <c r="U2" s="4">
        <v>4400</v>
      </c>
      <c r="V2" s="4">
        <v>0</v>
      </c>
      <c r="W2" s="4">
        <v>0</v>
      </c>
      <c r="X2" s="4">
        <v>2101939</v>
      </c>
    </row>
    <row r="3" s="4" customFormat="1" spans="1:23">
      <c r="A3" s="4">
        <v>15203703596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44332</v>
      </c>
      <c r="G3" s="5">
        <v>44333</v>
      </c>
      <c r="H3" s="4">
        <v>4</v>
      </c>
      <c r="I3" s="4">
        <v>1</v>
      </c>
      <c r="J3" s="4">
        <v>4</v>
      </c>
      <c r="K3" s="4" t="s">
        <v>28</v>
      </c>
      <c r="L3" s="4">
        <v>1440</v>
      </c>
      <c r="M3" s="4">
        <v>1440</v>
      </c>
      <c r="N3" s="4" t="s">
        <v>35</v>
      </c>
      <c r="O3" s="4" t="s">
        <v>30</v>
      </c>
      <c r="P3" s="4" t="s">
        <v>31</v>
      </c>
      <c r="Q3" s="4">
        <v>0</v>
      </c>
      <c r="R3" s="6">
        <v>44331</v>
      </c>
      <c r="S3" s="5">
        <v>44348</v>
      </c>
      <c r="T3" s="4" t="s">
        <v>32</v>
      </c>
      <c r="U3" s="4">
        <v>1440</v>
      </c>
      <c r="V3" s="4">
        <v>0</v>
      </c>
      <c r="W3" s="4">
        <v>0</v>
      </c>
    </row>
    <row r="4" s="4" customFormat="1" spans="1:24">
      <c r="A4" s="4">
        <v>15203714453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44332</v>
      </c>
      <c r="G4" s="5">
        <v>44333</v>
      </c>
      <c r="H4" s="4">
        <v>1</v>
      </c>
      <c r="I4" s="4">
        <v>1</v>
      </c>
      <c r="J4" s="4">
        <v>1</v>
      </c>
      <c r="K4" s="4" t="s">
        <v>28</v>
      </c>
      <c r="L4" s="4">
        <v>253</v>
      </c>
      <c r="M4" s="4">
        <v>253</v>
      </c>
      <c r="N4" s="4" t="s">
        <v>38</v>
      </c>
      <c r="O4" s="4" t="s">
        <v>30</v>
      </c>
      <c r="P4" s="4" t="s">
        <v>31</v>
      </c>
      <c r="Q4" s="4">
        <v>0</v>
      </c>
      <c r="R4" s="6">
        <v>44331</v>
      </c>
      <c r="S4" s="5">
        <v>44348</v>
      </c>
      <c r="T4" s="4" t="s">
        <v>32</v>
      </c>
      <c r="U4" s="4">
        <v>253</v>
      </c>
      <c r="V4" s="4">
        <v>0</v>
      </c>
      <c r="W4" s="4">
        <v>0</v>
      </c>
      <c r="X4" s="4">
        <v>2117933</v>
      </c>
    </row>
    <row r="5" s="4" customFormat="1" spans="1:23">
      <c r="A5" s="4">
        <v>15204017896</v>
      </c>
      <c r="B5" s="4" t="s">
        <v>24</v>
      </c>
      <c r="C5" s="4" t="s">
        <v>25</v>
      </c>
      <c r="D5" s="4" t="s">
        <v>33</v>
      </c>
      <c r="E5" s="4" t="s">
        <v>34</v>
      </c>
      <c r="F5" s="5">
        <v>44332</v>
      </c>
      <c r="G5" s="5">
        <v>44333</v>
      </c>
      <c r="H5" s="4">
        <v>1</v>
      </c>
      <c r="I5" s="4">
        <v>1</v>
      </c>
      <c r="J5" s="4">
        <v>1</v>
      </c>
      <c r="K5" s="4" t="s">
        <v>28</v>
      </c>
      <c r="L5" s="4">
        <v>360</v>
      </c>
      <c r="M5" s="4">
        <v>360</v>
      </c>
      <c r="N5" s="4" t="s">
        <v>39</v>
      </c>
      <c r="O5" s="4" t="s">
        <v>30</v>
      </c>
      <c r="P5" s="4" t="s">
        <v>31</v>
      </c>
      <c r="Q5" s="4">
        <v>0</v>
      </c>
      <c r="R5" s="6">
        <v>44332</v>
      </c>
      <c r="S5" s="5">
        <v>44348</v>
      </c>
      <c r="T5" s="4" t="s">
        <v>32</v>
      </c>
      <c r="U5" s="4">
        <v>360</v>
      </c>
      <c r="V5" s="4">
        <v>0</v>
      </c>
      <c r="W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9" sqref="I19"/>
    </sheetView>
  </sheetViews>
  <sheetFormatPr defaultColWidth="9" defaultRowHeight="13.5"/>
  <cols>
    <col min="1" max="1" width="12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4">
        <v>15111842978</v>
      </c>
      <c r="B2" s="5">
        <v>44331</v>
      </c>
      <c r="C2" s="5">
        <v>44333</v>
      </c>
      <c r="D2" s="4">
        <v>4400</v>
      </c>
      <c r="E2" s="4" t="str">
        <f>VLOOKUP(A2,HOP!A:L,12,0)</f>
        <v>4400.00</v>
      </c>
      <c r="F2" s="4" t="str">
        <f>VLOOKUP(A2,HOP!A:C,3,0)</f>
        <v>2101939</v>
      </c>
      <c r="G2" s="4">
        <f>D2-E2</f>
        <v>0</v>
      </c>
      <c r="H2" s="4" t="str">
        <f>$H$1&amp;F2</f>
        <v>，2101939</v>
      </c>
      <c r="I2" s="4" t="str">
        <f>VLOOKUP(A2,HOP!A:T,20,0)</f>
        <v>直采</v>
      </c>
    </row>
    <row r="3" s="4" customFormat="1" spans="1:10">
      <c r="A3" s="4">
        <v>15203703596</v>
      </c>
      <c r="B3" s="5">
        <v>44332</v>
      </c>
      <c r="C3" s="5">
        <v>44333</v>
      </c>
      <c r="D3" s="4">
        <v>1440</v>
      </c>
      <c r="E3" s="4">
        <v>1440</v>
      </c>
      <c r="F3" s="7" t="s">
        <v>41</v>
      </c>
      <c r="G3" s="4">
        <f>D3-E3</f>
        <v>0</v>
      </c>
      <c r="H3" s="4" t="str">
        <f>$H$1&amp;F3</f>
        <v>，202105152226480020</v>
      </c>
      <c r="I3" s="4" t="e">
        <f>VLOOKUP(A3,HOP!A:T,20,0)</f>
        <v>#N/A</v>
      </c>
      <c r="J3" s="4">
        <v>5.15</v>
      </c>
    </row>
    <row r="4" s="4" customFormat="1" spans="1:9">
      <c r="A4" s="4">
        <v>15203714453</v>
      </c>
      <c r="B4" s="5">
        <v>44332</v>
      </c>
      <c r="C4" s="5">
        <v>44333</v>
      </c>
      <c r="D4" s="4">
        <v>253</v>
      </c>
      <c r="E4" s="4" t="str">
        <f>VLOOKUP(A4,HOP!A:L,12,0)</f>
        <v>253.00</v>
      </c>
      <c r="F4" s="4" t="str">
        <f>VLOOKUP(A4,HOP!A:C,3,0)</f>
        <v>2117933</v>
      </c>
      <c r="G4" s="4">
        <f>D4-E4</f>
        <v>0</v>
      </c>
      <c r="H4" s="4" t="str">
        <f>$H$1&amp;F4</f>
        <v>，2117933</v>
      </c>
      <c r="I4" s="4" t="str">
        <f>VLOOKUP(A4,HOP!A:T,20,0)</f>
        <v>直采</v>
      </c>
    </row>
    <row r="5" s="4" customFormat="1" spans="1:10">
      <c r="A5" s="4">
        <v>15204017896</v>
      </c>
      <c r="B5" s="5">
        <v>44332</v>
      </c>
      <c r="C5" s="5">
        <v>44333</v>
      </c>
      <c r="D5" s="4">
        <v>360</v>
      </c>
      <c r="E5" s="4">
        <v>360</v>
      </c>
      <c r="F5" s="7" t="s">
        <v>42</v>
      </c>
      <c r="G5" s="4">
        <f>D5-E5</f>
        <v>0</v>
      </c>
      <c r="H5" s="4" t="str">
        <f>$H$1&amp;F5</f>
        <v>，202105161006400022</v>
      </c>
      <c r="I5" s="4" t="e">
        <f>VLOOKUP(A5,HOP!A:T,20,0)</f>
        <v>#N/A</v>
      </c>
      <c r="J5" s="4">
        <v>5.16</v>
      </c>
    </row>
    <row r="7" spans="4:4">
      <c r="D7" s="4">
        <f>SUM(D2:D6)</f>
        <v>6453</v>
      </c>
    </row>
    <row r="11" spans="1:1">
      <c r="A11" s="4" t="s">
        <v>43</v>
      </c>
    </row>
    <row r="12" spans="1:1">
      <c r="A12" s="4" t="s">
        <v>44</v>
      </c>
    </row>
    <row r="13" spans="1:1">
      <c r="A13" s="4" t="s">
        <v>45</v>
      </c>
    </row>
  </sheetData>
  <autoFilter ref="A1:P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E25" sqref="E25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15203714453</v>
      </c>
      <c r="B2" s="1" t="s">
        <v>63</v>
      </c>
      <c r="C2" s="1" t="s">
        <v>64</v>
      </c>
      <c r="D2" s="1" t="s">
        <v>65</v>
      </c>
      <c r="E2" s="1" t="s">
        <v>38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15111842978</v>
      </c>
      <c r="B3" s="1" t="s">
        <v>78</v>
      </c>
      <c r="C3" s="1" t="s">
        <v>79</v>
      </c>
      <c r="D3" s="1" t="s">
        <v>80</v>
      </c>
      <c r="E3" s="1" t="s">
        <v>29</v>
      </c>
      <c r="F3" s="1" t="s">
        <v>63</v>
      </c>
      <c r="G3" s="1" t="s">
        <v>67</v>
      </c>
      <c r="H3" s="1" t="s">
        <v>68</v>
      </c>
      <c r="I3" s="1" t="s">
        <v>81</v>
      </c>
      <c r="J3" s="1" t="s">
        <v>70</v>
      </c>
      <c r="K3" s="1" t="s">
        <v>81</v>
      </c>
      <c r="L3" s="1" t="s">
        <v>81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82</v>
      </c>
      <c r="R3" s="1" t="s">
        <v>75</v>
      </c>
      <c r="S3" s="1" t="s">
        <v>76</v>
      </c>
      <c r="T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2021-06-01T01:49:05Z</dcterms:created>
  <dcterms:modified xsi:type="dcterms:W3CDTF">2021-06-01T01:55:36Z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0635499CDD56428A8268CF1C8D89DA75</vt:lpwstr>
  </property>
  <property fmtid="{D5CDD505-2E9C-101B-9397-08002B2CF9AE}" pid="3" name="KSOProductBuildVer">
    <vt:lpwstr>2052-11.1.0.10495</vt:lpwstr>
  </property>
</Properties>
</file>