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<sst xmlns="http://schemas.openxmlformats.org/spreadsheetml/2006/main" count="268" uniqueCount="115">
  <si>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</si>
  <si>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</si>
  <si>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</si>
  <si>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</si>
  <si>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</si>
  <si>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</si>
  <si>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</si>
  <si>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</si>
  <si>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</si>
  <si>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</si>
  <si>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</si>
  <si>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</si>
  <si>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</si>
  <si>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</si>
  <si>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</si>
  <si>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</si>
  <si>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</si>
  <si>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</si>
  <si>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</si>
  <si>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</si>
  <si>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</si>
  <si>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</si>
  <si>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</si>
  <si>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</si>
  <si>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DLT6638267</t>
  </si>
  <si>
    <t>代分销</t>
  </si>
  <si>
    <t>正常</t>
  </si>
  <si>
    <t>[大邑]德门仁里精品酒店(大邑安仁古镇店)(62555384)</t>
  </si>
  <si>
    <t>双床房&lt;双床&gt;&lt;双人入住&gt;&lt;中宾&gt;&lt;双早&gt;</t>
  </si>
  <si>
    <t>CNY</t>
  </si>
  <si>
    <t>陈志尾</t>
  </si>
  <si>
    <t>DFXA13744210605CNY</t>
  </si>
  <si>
    <t>未提现</t>
  </si>
  <si>
    <t>携程开票</t>
  </si>
  <si>
    <t>Ctrip</t>
  </si>
  <si>
    <t>[梅州]梅州英思廷酒店(68034492)</t>
  </si>
  <si>
    <t>廷逸大床房&lt;内宾&gt;&lt;双人入住&gt;&lt;特惠专享&gt;&lt;双早&gt;&lt;大床&gt;</t>
  </si>
  <si>
    <t>黎铭,苏学良,林木勤</t>
  </si>
  <si>
    <t>CA13744210605CNY</t>
  </si>
  <si>
    <t>[龙门]龙门悦澜轩假日酒店(73664213)</t>
  </si>
  <si>
    <t>温泉大床房&lt;双人入住&gt;&lt;内宾&gt;&lt;预付&gt;&lt;双早&gt;</t>
  </si>
  <si>
    <t>胡敏</t>
  </si>
  <si>
    <t>取消</t>
  </si>
  <si>
    <t>[广州]广州奥华国际酒店公寓奥园广场店(70951960)</t>
  </si>
  <si>
    <t>豪华双床房&lt;今日特价 &gt;&lt;双人入住&gt;&lt;无早&gt;</t>
  </si>
  <si>
    <t>杜凯</t>
  </si>
  <si>
    <t>[武威]武威金都国际酒店(76117253)</t>
  </si>
  <si>
    <t>雅致大床房&lt;双人入住&gt;&lt;单早&gt;</t>
  </si>
  <si>
    <t>于德伟</t>
  </si>
  <si>
    <t>豪华大床房&lt;今日特价 &gt;&lt;双人入住&gt;&lt;无早&gt;</t>
  </si>
  <si>
    <t>李进</t>
  </si>
  <si>
    <t>[梅州]梅州麓湖山酒店(62503407)</t>
  </si>
  <si>
    <t>公寓特惠双床房&lt;双人入住&gt;&lt;双早&gt;&lt;双床&gt;</t>
  </si>
  <si>
    <t>刘碧程</t>
  </si>
  <si>
    <t>[广州]锦江都城酒店（广州番禺万博店）(73663791)</t>
  </si>
  <si>
    <t>风雅商务房&lt;大床&gt;&lt;双人入住&gt;&lt;特价&gt;&lt;无早&gt;</t>
  </si>
  <si>
    <t>李奥</t>
  </si>
  <si>
    <t>，</t>
  </si>
  <si>
    <t>A210605092448481</t>
  </si>
  <si>
    <t>A210605092539481</t>
  </si>
  <si>
    <t>总计：2306元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</si>
  <si>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</si>
  <si>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</si>
  <si>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</si>
  <si>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</si>
  <si>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</si>
  <si>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</si>
  <si>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</si>
  <si>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</si>
  <si>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</si>
  <si>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</si>
  <si>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</si>
  <si>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</si>
  <si>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</si>
  <si>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</si>
  <si>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</si>
  <si>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</si>
  <si>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</si>
  <si>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2021-05-20</t>
  </si>
  <si>
    <t>2124618</t>
  </si>
  <si>
    <t>锦江都城酒店（广州番禺万博店）</t>
  </si>
  <si>
    <t>2021-05-21</t>
  </si>
  <si>
    <t>退房日月结</t>
  </si>
  <si>
    <t>440.00</t>
  </si>
  <si>
    <t>RMB</t>
  </si>
  <si>
    <t>0</t>
  </si>
  <si>
    <t>0.00</t>
  </si>
  <si>
    <t>携程汇登国内直连</t>
  </si>
  <si>
    <t>2021-05-20 17:59:09</t>
  </si>
  <si>
    <t>否</t>
  </si>
  <si>
    <t>广州汇登信息科技有限公司</t>
  </si>
  <si>
    <t>直采</t>
  </si>
  <si>
    <t>2124399</t>
  </si>
  <si>
    <t>梅州麓湖山酒店</t>
  </si>
  <si>
    <t>262.00</t>
  </si>
  <si>
    <t>2021-05-20 15:41:42</t>
  </si>
  <si>
    <t>Saas酒店</t>
  </si>
  <si>
    <t>2124339</t>
  </si>
  <si>
    <t>广州奥华国际酒店公寓奥园广场店</t>
  </si>
  <si>
    <t>193.00</t>
  </si>
  <si>
    <t>2021-05-20 14:23:10</t>
  </si>
  <si>
    <t>2124312</t>
  </si>
  <si>
    <t>武威金都国际酒店</t>
  </si>
  <si>
    <t>230.00</t>
  </si>
  <si>
    <t>2021-05-20 14:09:11</t>
  </si>
  <si>
    <t>2124211</t>
  </si>
  <si>
    <t>2021-05-20 13:05:28</t>
  </si>
  <si>
    <t>2124074</t>
  </si>
  <si>
    <t>龙门悦澜轩假日酒店</t>
  </si>
  <si>
    <t>2021-05-20 11:44:39</t>
  </si>
  <si>
    <t>2021-05-17</t>
  </si>
  <si>
    <t>2120467</t>
  </si>
  <si>
    <t>梅州英思廷酒店</t>
  </si>
  <si>
    <t>735.00</t>
  </si>
  <si>
    <t>2021-05-17 16:54:15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</si>
</sst>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3" sqref="A3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44350</v>
      </c>
      <c r="G2" s="5">
        <v>44351</v>
      </c>
      <c r="H2" s="4">
        <v>1</v>
      </c>
      <c r="I2" s="4">
        <v>1</v>
      </c>
      <c r="J2" s="4">
        <v>1</v>
      </c>
      <c r="K2" s="4" t="s">
        <v>29</v>
      </c>
      <c r="L2" s="4">
        <v>253</v>
      </c>
      <c r="M2" s="4">
        <v>253</v>
      </c>
      <c r="N2" s="4" t="s">
        <v>30</v>
      </c>
      <c r="O2" s="4" t="s">
        <v>31</v>
      </c>
      <c r="P2" s="4" t="s">
        <v>32</v>
      </c>
      <c r="Q2" s="4">
        <v>0</v>
      </c>
      <c r="R2" s="6">
        <v>44343.6906597222</v>
      </c>
      <c r="S2" s="5">
        <v>44352</v>
      </c>
      <c r="T2" s="4" t="s">
        <v>33</v>
      </c>
      <c r="U2" s="4">
        <v>253</v>
      </c>
      <c r="V2" s="4">
        <v>0</v>
      </c>
      <c r="W2" s="4">
        <v>0</v>
      </c>
    </row>
    <row r="3" s="4" customFormat="1" spans="1:24">
      <c r="A3" s="4">
        <v>15205544985</v>
      </c>
      <c r="B3" s="4" t="s">
        <v>34</v>
      </c>
      <c r="C3" s="4" t="s">
        <v>26</v>
      </c>
      <c r="D3" s="4" t="s">
        <v>35</v>
      </c>
      <c r="E3" s="4" t="s">
        <v>36</v>
      </c>
      <c r="F3" s="5">
        <v>44336</v>
      </c>
      <c r="G3" s="5">
        <v>44337</v>
      </c>
      <c r="H3" s="4">
        <v>3</v>
      </c>
      <c r="I3" s="4">
        <v>1</v>
      </c>
      <c r="J3" s="4">
        <v>3</v>
      </c>
      <c r="K3" s="4" t="s">
        <v>29</v>
      </c>
      <c r="L3" s="4">
        <v>735</v>
      </c>
      <c r="M3" s="4">
        <v>735</v>
      </c>
      <c r="N3" s="4" t="s">
        <v>37</v>
      </c>
      <c r="O3" s="4" t="s">
        <v>38</v>
      </c>
      <c r="P3" s="4" t="s">
        <v>32</v>
      </c>
      <c r="Q3" s="4">
        <v>0</v>
      </c>
      <c r="R3" s="6">
        <v>44333</v>
      </c>
      <c r="S3" s="5">
        <v>44352</v>
      </c>
      <c r="T3" s="4" t="s">
        <v>33</v>
      </c>
      <c r="U3" s="4">
        <v>735</v>
      </c>
      <c r="V3" s="4">
        <v>0</v>
      </c>
      <c r="W3" s="4">
        <v>0</v>
      </c>
      <c r="X3" s="4">
        <v>2120467</v>
      </c>
    </row>
    <row r="4" s="4" customFormat="1" spans="1:23">
      <c r="A4" s="4">
        <v>15246760585</v>
      </c>
      <c r="B4" s="4" t="s">
        <v>34</v>
      </c>
      <c r="C4" s="4" t="s">
        <v>26</v>
      </c>
      <c r="D4" s="4" t="s">
        <v>39</v>
      </c>
      <c r="E4" s="4" t="s">
        <v>40</v>
      </c>
      <c r="F4" s="5">
        <v>44336</v>
      </c>
      <c r="G4" s="5">
        <v>44337</v>
      </c>
      <c r="H4" s="4">
        <v>1</v>
      </c>
      <c r="I4" s="4">
        <v>1</v>
      </c>
      <c r="J4" s="4">
        <v>1</v>
      </c>
      <c r="K4" s="4" t="s">
        <v>29</v>
      </c>
      <c r="L4" s="4">
        <v>280</v>
      </c>
      <c r="M4" s="4">
        <v>280</v>
      </c>
      <c r="N4" s="4" t="s">
        <v>41</v>
      </c>
      <c r="O4" s="4" t="s">
        <v>38</v>
      </c>
      <c r="P4" s="4" t="s">
        <v>32</v>
      </c>
      <c r="Q4" s="4">
        <v>0</v>
      </c>
      <c r="R4" s="6">
        <v>44336</v>
      </c>
      <c r="S4" s="5">
        <v>44352</v>
      </c>
      <c r="T4" s="4" t="s">
        <v>33</v>
      </c>
      <c r="U4" s="4">
        <v>280</v>
      </c>
      <c r="V4" s="4">
        <v>0</v>
      </c>
      <c r="W4" s="4">
        <v>0</v>
      </c>
    </row>
    <row r="5" s="4" customFormat="1" spans="1:23">
      <c r="A5" s="4">
        <v>15246760585</v>
      </c>
      <c r="B5" s="4" t="s">
        <v>34</v>
      </c>
      <c r="C5" s="4" t="s">
        <v>42</v>
      </c>
      <c r="D5" s="4" t="s">
        <v>39</v>
      </c>
      <c r="E5" s="4" t="s">
        <v>40</v>
      </c>
      <c r="F5" s="5">
        <v>44336</v>
      </c>
      <c r="G5" s="5">
        <v>44337</v>
      </c>
      <c r="H5" s="4">
        <v>1</v>
      </c>
      <c r="I5" s="4">
        <v>1</v>
      </c>
      <c r="J5" s="4">
        <v>1</v>
      </c>
      <c r="K5" s="4" t="s">
        <v>29</v>
      </c>
      <c r="L5" s="4">
        <v>-280</v>
      </c>
      <c r="M5" s="4">
        <v>-280</v>
      </c>
      <c r="N5" s="4" t="s">
        <v>41</v>
      </c>
      <c r="O5" s="4" t="s">
        <v>38</v>
      </c>
      <c r="P5" s="4" t="s">
        <v>32</v>
      </c>
      <c r="Q5" s="4">
        <v>0</v>
      </c>
      <c r="R5" s="6">
        <v>44336</v>
      </c>
      <c r="S5" s="5">
        <v>44352</v>
      </c>
      <c r="T5" s="4" t="s">
        <v>33</v>
      </c>
      <c r="U5" s="4">
        <v>-280</v>
      </c>
      <c r="V5" s="4">
        <v>0</v>
      </c>
      <c r="W5" s="4">
        <v>0</v>
      </c>
    </row>
    <row r="6" s="4" customFormat="1" spans="1:24">
      <c r="A6" s="4">
        <v>15246996988</v>
      </c>
      <c r="B6" s="4" t="s">
        <v>34</v>
      </c>
      <c r="C6" s="4" t="s">
        <v>26</v>
      </c>
      <c r="D6" s="4" t="s">
        <v>43</v>
      </c>
      <c r="E6" s="4" t="s">
        <v>44</v>
      </c>
      <c r="F6" s="5">
        <v>44336</v>
      </c>
      <c r="G6" s="5">
        <v>44337</v>
      </c>
      <c r="H6" s="4">
        <v>1</v>
      </c>
      <c r="I6" s="4">
        <v>1</v>
      </c>
      <c r="J6" s="4">
        <v>1</v>
      </c>
      <c r="K6" s="4" t="s">
        <v>29</v>
      </c>
      <c r="L6" s="4">
        <v>193</v>
      </c>
      <c r="M6" s="4">
        <v>193</v>
      </c>
      <c r="N6" s="4" t="s">
        <v>45</v>
      </c>
      <c r="O6" s="4" t="s">
        <v>38</v>
      </c>
      <c r="P6" s="4" t="s">
        <v>32</v>
      </c>
      <c r="Q6" s="4">
        <v>0</v>
      </c>
      <c r="R6" s="6">
        <v>44336</v>
      </c>
      <c r="S6" s="5">
        <v>44352</v>
      </c>
      <c r="T6" s="4" t="s">
        <v>33</v>
      </c>
      <c r="U6" s="4">
        <v>193</v>
      </c>
      <c r="V6" s="4">
        <v>0</v>
      </c>
      <c r="W6" s="4">
        <v>0</v>
      </c>
      <c r="X6" s="4">
        <v>2124211</v>
      </c>
    </row>
    <row r="7" s="4" customFormat="1" spans="1:24">
      <c r="A7" s="4">
        <v>15247162683</v>
      </c>
      <c r="B7" s="4" t="s">
        <v>34</v>
      </c>
      <c r="C7" s="4" t="s">
        <v>26</v>
      </c>
      <c r="D7" s="4" t="s">
        <v>46</v>
      </c>
      <c r="E7" s="4" t="s">
        <v>47</v>
      </c>
      <c r="F7" s="5">
        <v>44336</v>
      </c>
      <c r="G7" s="5">
        <v>44337</v>
      </c>
      <c r="H7" s="4">
        <v>1</v>
      </c>
      <c r="I7" s="4">
        <v>1</v>
      </c>
      <c r="J7" s="4">
        <v>1</v>
      </c>
      <c r="K7" s="4" t="s">
        <v>29</v>
      </c>
      <c r="L7" s="4">
        <v>230</v>
      </c>
      <c r="M7" s="4">
        <v>230</v>
      </c>
      <c r="N7" s="4" t="s">
        <v>48</v>
      </c>
      <c r="O7" s="4" t="s">
        <v>38</v>
      </c>
      <c r="P7" s="4" t="s">
        <v>32</v>
      </c>
      <c r="Q7" s="4">
        <v>0</v>
      </c>
      <c r="R7" s="6">
        <v>44336</v>
      </c>
      <c r="S7" s="5">
        <v>44352</v>
      </c>
      <c r="T7" s="4" t="s">
        <v>33</v>
      </c>
      <c r="U7" s="4">
        <v>230</v>
      </c>
      <c r="V7" s="4">
        <v>0</v>
      </c>
      <c r="W7" s="4">
        <v>0</v>
      </c>
      <c r="X7" s="4">
        <v>2124312</v>
      </c>
    </row>
    <row r="8" s="4" customFormat="1" spans="1:24">
      <c r="A8" s="4">
        <v>15247220907</v>
      </c>
      <c r="B8" s="4" t="s">
        <v>34</v>
      </c>
      <c r="C8" s="4" t="s">
        <v>26</v>
      </c>
      <c r="D8" s="4" t="s">
        <v>43</v>
      </c>
      <c r="E8" s="4" t="s">
        <v>49</v>
      </c>
      <c r="F8" s="5">
        <v>44336</v>
      </c>
      <c r="G8" s="5">
        <v>44337</v>
      </c>
      <c r="H8" s="4">
        <v>1</v>
      </c>
      <c r="I8" s="4">
        <v>1</v>
      </c>
      <c r="J8" s="4">
        <v>1</v>
      </c>
      <c r="K8" s="4" t="s">
        <v>29</v>
      </c>
      <c r="L8" s="4">
        <v>193</v>
      </c>
      <c r="M8" s="4">
        <v>193</v>
      </c>
      <c r="N8" s="4" t="s">
        <v>50</v>
      </c>
      <c r="O8" s="4" t="s">
        <v>38</v>
      </c>
      <c r="P8" s="4" t="s">
        <v>32</v>
      </c>
      <c r="Q8" s="4">
        <v>0</v>
      </c>
      <c r="R8" s="6">
        <v>44336</v>
      </c>
      <c r="S8" s="5">
        <v>44352</v>
      </c>
      <c r="T8" s="4" t="s">
        <v>33</v>
      </c>
      <c r="U8" s="4">
        <v>193</v>
      </c>
      <c r="V8" s="4">
        <v>0</v>
      </c>
      <c r="W8" s="4">
        <v>0</v>
      </c>
      <c r="X8" s="4">
        <v>2124339</v>
      </c>
    </row>
    <row r="9" s="4" customFormat="1" spans="1:24">
      <c r="A9" s="4">
        <v>15247409184</v>
      </c>
      <c r="B9" s="4" t="s">
        <v>34</v>
      </c>
      <c r="C9" s="4" t="s">
        <v>26</v>
      </c>
      <c r="D9" s="4" t="s">
        <v>51</v>
      </c>
      <c r="E9" s="4" t="s">
        <v>52</v>
      </c>
      <c r="F9" s="5">
        <v>44336</v>
      </c>
      <c r="G9" s="5">
        <v>44337</v>
      </c>
      <c r="H9" s="4">
        <v>1</v>
      </c>
      <c r="I9" s="4">
        <v>1</v>
      </c>
      <c r="J9" s="4">
        <v>1</v>
      </c>
      <c r="K9" s="4" t="s">
        <v>29</v>
      </c>
      <c r="L9" s="4">
        <v>262</v>
      </c>
      <c r="M9" s="4">
        <v>262</v>
      </c>
      <c r="N9" s="4" t="s">
        <v>53</v>
      </c>
      <c r="O9" s="4" t="s">
        <v>38</v>
      </c>
      <c r="P9" s="4" t="s">
        <v>32</v>
      </c>
      <c r="Q9" s="4">
        <v>0</v>
      </c>
      <c r="R9" s="6">
        <v>44336</v>
      </c>
      <c r="S9" s="5">
        <v>44352</v>
      </c>
      <c r="T9" s="4" t="s">
        <v>33</v>
      </c>
      <c r="U9" s="4">
        <v>262</v>
      </c>
      <c r="V9" s="4">
        <v>0</v>
      </c>
      <c r="W9" s="4">
        <v>0</v>
      </c>
      <c r="X9" s="4">
        <v>2124399</v>
      </c>
    </row>
    <row r="10" s="4" customFormat="1" spans="1:24">
      <c r="A10" s="4">
        <v>15247805694</v>
      </c>
      <c r="B10" s="4" t="s">
        <v>34</v>
      </c>
      <c r="C10" s="4" t="s">
        <v>26</v>
      </c>
      <c r="D10" s="4" t="s">
        <v>54</v>
      </c>
      <c r="E10" s="4" t="s">
        <v>55</v>
      </c>
      <c r="F10" s="5">
        <v>44336</v>
      </c>
      <c r="G10" s="5">
        <v>44337</v>
      </c>
      <c r="H10" s="4">
        <v>1</v>
      </c>
      <c r="I10" s="4">
        <v>1</v>
      </c>
      <c r="J10" s="4">
        <v>1</v>
      </c>
      <c r="K10" s="4" t="s">
        <v>29</v>
      </c>
      <c r="L10" s="4">
        <v>440</v>
      </c>
      <c r="M10" s="4">
        <v>440</v>
      </c>
      <c r="N10" s="4" t="s">
        <v>56</v>
      </c>
      <c r="O10" s="4" t="s">
        <v>38</v>
      </c>
      <c r="P10" s="4" t="s">
        <v>32</v>
      </c>
      <c r="Q10" s="4">
        <v>0</v>
      </c>
      <c r="R10" s="6">
        <v>44336</v>
      </c>
      <c r="S10" s="5">
        <v>44352</v>
      </c>
      <c r="T10" s="4" t="s">
        <v>33</v>
      </c>
      <c r="U10" s="4">
        <v>440</v>
      </c>
      <c r="V10" s="4">
        <v>0</v>
      </c>
      <c r="W10" s="4">
        <v>0</v>
      </c>
      <c r="X10" s="4">
        <v>2124618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D32" sqref="D32"/>
    </sheetView>
  </sheetViews>
  <sheetFormatPr defaultColWidth="9" defaultRowHeight="13.5"/>
  <cols>
    <col min="1" max="1" width="16.37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4" t="s">
        <v>24</v>
      </c>
      <c r="B2" s="5">
        <v>44350</v>
      </c>
      <c r="C2" s="5">
        <v>44351</v>
      </c>
      <c r="D2" s="4">
        <v>253</v>
      </c>
      <c r="E2" s="4">
        <v>253</v>
      </c>
      <c r="F2" s="4">
        <v>2134009</v>
      </c>
      <c r="G2" s="4">
        <f>D2-E2</f>
        <v>0</v>
      </c>
      <c r="H2" s="4" t="str">
        <f>$H$1&amp;F2</f>
        <v>，2134009</v>
      </c>
      <c r="I2" s="4" t="e">
        <f>VLOOKUP(A2,HOP!A:T,20,0)</f>
        <v>#N/A</v>
      </c>
    </row>
    <row r="3" s="4" customFormat="1" spans="1:9">
      <c r="A3" s="4">
        <v>15205544985</v>
      </c>
      <c r="B3" s="5">
        <v>44336</v>
      </c>
      <c r="C3" s="5">
        <v>44337</v>
      </c>
      <c r="D3" s="4">
        <v>735</v>
      </c>
      <c r="E3" s="4" t="str">
        <f>VLOOKUP(A3,HOP!A:L,12,0)</f>
        <v>735.00</v>
      </c>
      <c r="F3" s="4" t="str">
        <f>VLOOKUP(A3,HOP!A:C,3,0)</f>
        <v>2120467</v>
      </c>
      <c r="G3" s="4">
        <f>D3-E3</f>
        <v>0</v>
      </c>
      <c r="H3" s="4" t="str">
        <f>$H$1&amp;F3</f>
        <v>，2120467</v>
      </c>
      <c r="I3" s="4" t="str">
        <f>VLOOKUP(A3,HOP!A:T,20,0)</f>
        <v>直采</v>
      </c>
    </row>
    <row r="4" s="4" customFormat="1" hidden="1" spans="1:9">
      <c r="A4" s="4">
        <v>15246760585</v>
      </c>
      <c r="B4" s="5">
        <v>44336</v>
      </c>
      <c r="C4" s="5">
        <v>44337</v>
      </c>
      <c r="D4" s="4">
        <v>0</v>
      </c>
      <c r="E4" s="4" t="str">
        <f>VLOOKUP(A4,HOP!A:L,12,0)</f>
        <v>0.00</v>
      </c>
      <c r="F4" s="4" t="str">
        <f>VLOOKUP(A4,HOP!A:C,3,0)</f>
        <v>2124074</v>
      </c>
      <c r="G4" s="4">
        <f>D4-E4</f>
        <v>0</v>
      </c>
      <c r="H4" s="4" t="str">
        <f>$H$1&amp;F4</f>
        <v>，2124074</v>
      </c>
      <c r="I4" s="4" t="str">
        <f>VLOOKUP(A4,HOP!A:T,20,0)</f>
        <v>Saas酒店</v>
      </c>
    </row>
    <row r="5" s="4" customFormat="1" spans="1:9">
      <c r="A5" s="4">
        <v>15246996988</v>
      </c>
      <c r="B5" s="5">
        <v>44336</v>
      </c>
      <c r="C5" s="5">
        <v>44337</v>
      </c>
      <c r="D5" s="4">
        <v>193</v>
      </c>
      <c r="E5" s="4" t="str">
        <f>VLOOKUP(A5,HOP!A:L,12,0)</f>
        <v>193.00</v>
      </c>
      <c r="F5" s="4" t="str">
        <f>VLOOKUP(A5,HOP!A:C,3,0)</f>
        <v>2124211</v>
      </c>
      <c r="G5" s="4">
        <f>D5-E5</f>
        <v>0</v>
      </c>
      <c r="H5" s="4" t="str">
        <f>$H$1&amp;F5</f>
        <v>，2124211</v>
      </c>
      <c r="I5" s="4" t="str">
        <f>VLOOKUP(A5,HOP!A:T,20,0)</f>
        <v>Saas酒店</v>
      </c>
    </row>
    <row r="6" s="4" customFormat="1" spans="1:9">
      <c r="A6" s="4">
        <v>15247162683</v>
      </c>
      <c r="B6" s="5">
        <v>44336</v>
      </c>
      <c r="C6" s="5">
        <v>44337</v>
      </c>
      <c r="D6" s="4">
        <v>230</v>
      </c>
      <c r="E6" s="4" t="str">
        <f>VLOOKUP(A6,HOP!A:L,12,0)</f>
        <v>230.00</v>
      </c>
      <c r="F6" s="4" t="str">
        <f>VLOOKUP(A6,HOP!A:C,3,0)</f>
        <v>2124312</v>
      </c>
      <c r="G6" s="4">
        <f>D6-E6</f>
        <v>0</v>
      </c>
      <c r="H6" s="4" t="str">
        <f>$H$1&amp;F6</f>
        <v>，2124312</v>
      </c>
      <c r="I6" s="4" t="str">
        <f>VLOOKUP(A6,HOP!A:T,20,0)</f>
        <v>直采</v>
      </c>
    </row>
    <row r="7" s="4" customFormat="1" spans="1:9">
      <c r="A7" s="4">
        <v>15247220907</v>
      </c>
      <c r="B7" s="5">
        <v>44336</v>
      </c>
      <c r="C7" s="5">
        <v>44337</v>
      </c>
      <c r="D7" s="4">
        <v>193</v>
      </c>
      <c r="E7" s="4" t="str">
        <f>VLOOKUP(A7,HOP!A:L,12,0)</f>
        <v>193.00</v>
      </c>
      <c r="F7" s="4" t="str">
        <f>VLOOKUP(A7,HOP!A:C,3,0)</f>
        <v>2124339</v>
      </c>
      <c r="G7" s="4">
        <f>D7-E7</f>
        <v>0</v>
      </c>
      <c r="H7" s="4" t="str">
        <f>$H$1&amp;F7</f>
        <v>，2124339</v>
      </c>
      <c r="I7" s="4" t="str">
        <f>VLOOKUP(A7,HOP!A:T,20,0)</f>
        <v>Saas酒店</v>
      </c>
    </row>
    <row r="8" s="4" customFormat="1" spans="1:9">
      <c r="A8" s="4">
        <v>15247409184</v>
      </c>
      <c r="B8" s="5">
        <v>44336</v>
      </c>
      <c r="C8" s="5">
        <v>44337</v>
      </c>
      <c r="D8" s="4">
        <v>262</v>
      </c>
      <c r="E8" s="4" t="str">
        <f>VLOOKUP(A8,HOP!A:L,12,0)</f>
        <v>262.00</v>
      </c>
      <c r="F8" s="4" t="str">
        <f>VLOOKUP(A8,HOP!A:C,3,0)</f>
        <v>2124399</v>
      </c>
      <c r="G8" s="4">
        <f>D8-E8</f>
        <v>0</v>
      </c>
      <c r="H8" s="4" t="str">
        <f>$H$1&amp;F8</f>
        <v>，2124399</v>
      </c>
      <c r="I8" s="4" t="str">
        <f>VLOOKUP(A8,HOP!A:T,20,0)</f>
        <v>Saas酒店</v>
      </c>
    </row>
    <row r="9" s="4" customFormat="1" spans="1:9">
      <c r="A9" s="4">
        <v>15247805694</v>
      </c>
      <c r="B9" s="5">
        <v>44336</v>
      </c>
      <c r="C9" s="5">
        <v>44337</v>
      </c>
      <c r="D9" s="4">
        <v>440</v>
      </c>
      <c r="E9" s="4" t="str">
        <f>VLOOKUP(A9,HOP!A:L,12,0)</f>
        <v>440.00</v>
      </c>
      <c r="F9" s="4" t="str">
        <f>VLOOKUP(A9,HOP!A:C,3,0)</f>
        <v>2124618</v>
      </c>
      <c r="G9" s="4">
        <f>D9-E9</f>
        <v>0</v>
      </c>
      <c r="H9" s="4" t="str">
        <f>$H$1&amp;F9</f>
        <v>，2124618</v>
      </c>
      <c r="I9" s="4" t="str">
        <f>VLOOKUP(A9,HOP!A:T,20,0)</f>
        <v>直采</v>
      </c>
    </row>
    <row r="11" spans="4:4">
      <c r="D11" s="4">
        <f>SUM(D2:D10)</f>
        <v>2306</v>
      </c>
    </row>
    <row r="14" spans="1:1">
      <c r="A14" s="4" t="s">
        <v>58</v>
      </c>
    </row>
    <row r="15" spans="1:1">
      <c r="A15" s="4" t="s">
        <v>59</v>
      </c>
    </row>
    <row r="16" spans="1:1">
      <c r="A16" s="4" t="s">
        <v>60</v>
      </c>
    </row>
  </sheetData>
  <autoFilter ref="A1:XFD11">
    <filterColumn colId="3">
      <filters blank="1">
        <filter val="230"/>
        <filter val="440"/>
        <filter val="262"/>
        <filter val="193"/>
        <filter val="253"/>
        <filter val="735"/>
        <filter val="23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</row>
    <row r="2" s="1" customFormat="1" spans="1:20">
      <c r="A2" s="3">
        <v>15247805694</v>
      </c>
      <c r="B2" s="1" t="s">
        <v>78</v>
      </c>
      <c r="C2" s="1" t="s">
        <v>79</v>
      </c>
      <c r="D2" s="1" t="s">
        <v>80</v>
      </c>
      <c r="E2" s="1" t="s">
        <v>56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15247409184</v>
      </c>
      <c r="B3" s="1" t="s">
        <v>78</v>
      </c>
      <c r="C3" s="1" t="s">
        <v>92</v>
      </c>
      <c r="D3" s="1" t="s">
        <v>93</v>
      </c>
      <c r="E3" s="1" t="s">
        <v>53</v>
      </c>
      <c r="F3" s="1" t="s">
        <v>78</v>
      </c>
      <c r="G3" s="1" t="s">
        <v>81</v>
      </c>
      <c r="H3" s="1" t="s">
        <v>82</v>
      </c>
      <c r="I3" s="1" t="s">
        <v>94</v>
      </c>
      <c r="J3" s="1" t="s">
        <v>84</v>
      </c>
      <c r="K3" s="1" t="s">
        <v>94</v>
      </c>
      <c r="L3" s="1" t="s">
        <v>94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95</v>
      </c>
      <c r="R3" s="1" t="s">
        <v>89</v>
      </c>
      <c r="S3" s="1" t="s">
        <v>90</v>
      </c>
      <c r="T3" s="1" t="s">
        <v>96</v>
      </c>
    </row>
    <row r="4" s="1" customFormat="1" spans="1:20">
      <c r="A4" s="3">
        <v>15247220907</v>
      </c>
      <c r="B4" s="1" t="s">
        <v>78</v>
      </c>
      <c r="C4" s="1" t="s">
        <v>97</v>
      </c>
      <c r="D4" s="1" t="s">
        <v>98</v>
      </c>
      <c r="E4" s="1" t="s">
        <v>50</v>
      </c>
      <c r="F4" s="1" t="s">
        <v>78</v>
      </c>
      <c r="G4" s="1" t="s">
        <v>81</v>
      </c>
      <c r="H4" s="1" t="s">
        <v>82</v>
      </c>
      <c r="I4" s="1" t="s">
        <v>99</v>
      </c>
      <c r="J4" s="1" t="s">
        <v>84</v>
      </c>
      <c r="K4" s="1" t="s">
        <v>99</v>
      </c>
      <c r="L4" s="1" t="s">
        <v>99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100</v>
      </c>
      <c r="R4" s="1" t="s">
        <v>89</v>
      </c>
      <c r="S4" s="1" t="s">
        <v>90</v>
      </c>
      <c r="T4" s="1" t="s">
        <v>96</v>
      </c>
    </row>
    <row r="5" s="1" customFormat="1" spans="1:20">
      <c r="A5" s="3">
        <v>15247162683</v>
      </c>
      <c r="B5" s="1" t="s">
        <v>78</v>
      </c>
      <c r="C5" s="1" t="s">
        <v>101</v>
      </c>
      <c r="D5" s="1" t="s">
        <v>102</v>
      </c>
      <c r="E5" s="1" t="s">
        <v>48</v>
      </c>
      <c r="F5" s="1" t="s">
        <v>78</v>
      </c>
      <c r="G5" s="1" t="s">
        <v>81</v>
      </c>
      <c r="H5" s="1" t="s">
        <v>82</v>
      </c>
      <c r="I5" s="1" t="s">
        <v>103</v>
      </c>
      <c r="J5" s="1" t="s">
        <v>84</v>
      </c>
      <c r="K5" s="1" t="s">
        <v>103</v>
      </c>
      <c r="L5" s="1" t="s">
        <v>103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104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15246996988</v>
      </c>
      <c r="B6" s="1" t="s">
        <v>78</v>
      </c>
      <c r="C6" s="1" t="s">
        <v>105</v>
      </c>
      <c r="D6" s="1" t="s">
        <v>98</v>
      </c>
      <c r="E6" s="1" t="s">
        <v>45</v>
      </c>
      <c r="F6" s="1" t="s">
        <v>78</v>
      </c>
      <c r="G6" s="1" t="s">
        <v>81</v>
      </c>
      <c r="H6" s="1" t="s">
        <v>82</v>
      </c>
      <c r="I6" s="1" t="s">
        <v>99</v>
      </c>
      <c r="J6" s="1" t="s">
        <v>84</v>
      </c>
      <c r="K6" s="1" t="s">
        <v>99</v>
      </c>
      <c r="L6" s="1" t="s">
        <v>99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106</v>
      </c>
      <c r="R6" s="1" t="s">
        <v>89</v>
      </c>
      <c r="S6" s="1" t="s">
        <v>90</v>
      </c>
      <c r="T6" s="1" t="s">
        <v>96</v>
      </c>
    </row>
    <row r="7" s="1" customFormat="1" spans="1:20">
      <c r="A7" s="3">
        <v>15246760585</v>
      </c>
      <c r="B7" s="1" t="s">
        <v>78</v>
      </c>
      <c r="C7" s="1" t="s">
        <v>107</v>
      </c>
      <c r="D7" s="1" t="s">
        <v>108</v>
      </c>
      <c r="E7" s="1" t="s">
        <v>41</v>
      </c>
      <c r="F7" s="1" t="s">
        <v>78</v>
      </c>
      <c r="G7" s="1" t="s">
        <v>81</v>
      </c>
      <c r="H7" s="1" t="s">
        <v>82</v>
      </c>
      <c r="I7" s="1" t="s">
        <v>86</v>
      </c>
      <c r="J7" s="1" t="s">
        <v>84</v>
      </c>
      <c r="K7" s="1" t="s">
        <v>86</v>
      </c>
      <c r="L7" s="1" t="s">
        <v>86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109</v>
      </c>
      <c r="R7" s="1" t="s">
        <v>89</v>
      </c>
      <c r="S7" s="1" t="s">
        <v>90</v>
      </c>
      <c r="T7" s="1" t="s">
        <v>96</v>
      </c>
    </row>
    <row r="8" s="1" customFormat="1" spans="1:20">
      <c r="A8" s="3">
        <v>15205544985</v>
      </c>
      <c r="B8" s="1" t="s">
        <v>110</v>
      </c>
      <c r="C8" s="1" t="s">
        <v>111</v>
      </c>
      <c r="D8" s="1" t="s">
        <v>112</v>
      </c>
      <c r="E8" s="1" t="s">
        <v>37</v>
      </c>
      <c r="F8" s="1" t="s">
        <v>78</v>
      </c>
      <c r="G8" s="1" t="s">
        <v>81</v>
      </c>
      <c r="H8" s="1" t="s">
        <v>82</v>
      </c>
      <c r="I8" s="1" t="s">
        <v>113</v>
      </c>
      <c r="J8" s="1" t="s">
        <v>84</v>
      </c>
      <c r="K8" s="1" t="s">
        <v>113</v>
      </c>
      <c r="L8" s="1" t="s">
        <v>113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114</v>
      </c>
      <c r="R8" s="1" t="s">
        <v>89</v>
      </c>
      <c r="S8" s="1" t="s">
        <v>90</v>
      </c>
      <c r="T8" s="1" t="s">
        <v>91</v>
      </c>
    </row>
    <row r="10" ht="13.5"/>
    <row r="11" ht="13.5"/>
    <row r="12" ht="13.5"/>
    <row r="13" ht="13.5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2021-06-05T01:12:10Z</dcterms:created>
  <dcterms:modified xsi:type="dcterms:W3CDTF">2021-06-05T01:25:51Z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060A03FBEC704649AAC8F88B4E158B24</vt:lpwstr>
  </property>
  <property fmtid="{D5CDD505-2E9C-101B-9397-08002B2CF9AE}" pid="3" name="KSOProductBuildVer">
    <vt:lpwstr>2052-11.1.0.10495</vt:lpwstr>
  </property>
</Properties>
</file>